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tyadministrator\Desktop\"/>
    </mc:Choice>
  </mc:AlternateContent>
  <xr:revisionPtr revIDLastSave="0" documentId="13_ncr:1_{6BD707DB-02A2-47C9-BF40-06D1661C9DE2}" xr6:coauthVersionLast="40" xr6:coauthVersionMax="40" xr10:uidLastSave="{00000000-0000-0000-0000-000000000000}"/>
  <workbookProtection workbookAlgorithmName="SHA-512" workbookHashValue="GsRlWynVrEbNeb2JjMkpCQiYnxCL5HfaQt9k9lXiUXGkzBRtBR1BCpZUnpIz1vtYT/WruAMZL8vLc7lS2eiA8A==" workbookSaltValue="tVAOgzxGRHFZO1FiODHQ1Q==" workbookSpinCount="100000" lockStructure="1"/>
  <bookViews>
    <workbookView xWindow="0" yWindow="0" windowWidth="22575" windowHeight="12120" activeTab="1" xr2:uid="{C669A7B0-2FAC-4491-A65A-54E245220D27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Sheet1!$A:$F,Sheet1!$1:$2</definedName>
    <definedName name="QB_COLUMN_102100" localSheetId="1" hidden="1">Sheet1!$X$1</definedName>
    <definedName name="QB_COLUMN_112100" localSheetId="1" hidden="1">Sheet1!$O$1</definedName>
    <definedName name="QB_COLUMN_122100" localSheetId="1" hidden="1">Sheet1!$K$1</definedName>
    <definedName name="QB_COLUMN_132100" localSheetId="1" hidden="1">Sheet1!$Z$1</definedName>
    <definedName name="QB_COLUMN_142100" localSheetId="1" hidden="1">Sheet1!$Y$1</definedName>
    <definedName name="QB_COLUMN_152100" localSheetId="1" hidden="1">Sheet1!$V$1</definedName>
    <definedName name="QB_COLUMN_162100" localSheetId="1" hidden="1">Sheet1!$M$1</definedName>
    <definedName name="QB_COLUMN_172100" localSheetId="1" hidden="1">Sheet1!$U$1</definedName>
    <definedName name="QB_COLUMN_182100" localSheetId="1" hidden="1">Sheet1!$G$1</definedName>
    <definedName name="QB_COLUMN_202100" localSheetId="1" hidden="1">Sheet1!$Q$1</definedName>
    <definedName name="QB_COLUMN_22100" localSheetId="1" hidden="1">Sheet1!$L$1</definedName>
    <definedName name="QB_COLUMN_242100" localSheetId="1" hidden="1">Sheet1!$N$1</definedName>
    <definedName name="QB_COLUMN_272100" localSheetId="1" hidden="1">Sheet1!$I$1</definedName>
    <definedName name="QB_COLUMN_32100" localSheetId="1" hidden="1">Sheet1!$J$1</definedName>
    <definedName name="QB_COLUMN_42100" localSheetId="1" hidden="1">Sheet1!$R$1</definedName>
    <definedName name="QB_COLUMN_423010" localSheetId="1" hidden="1">Sheet1!$AA$1</definedName>
    <definedName name="QB_COLUMN_52100" localSheetId="1" hidden="1">Sheet1!$W$1</definedName>
    <definedName name="QB_COLUMN_62100" localSheetId="1" hidden="1">Sheet1!$S$1</definedName>
    <definedName name="QB_COLUMN_72100" localSheetId="1" hidden="1">Sheet1!$P$1</definedName>
    <definedName name="QB_COLUMN_762010" localSheetId="1" hidden="1">Sheet1!$X$2</definedName>
    <definedName name="QB_COLUMN_762011" localSheetId="1" hidden="1">Sheet1!$O$2</definedName>
    <definedName name="QB_COLUMN_762012" localSheetId="1" hidden="1">Sheet1!$K$2</definedName>
    <definedName name="QB_COLUMN_762013" localSheetId="1" hidden="1">Sheet1!$Z$2</definedName>
    <definedName name="QB_COLUMN_762014" localSheetId="1" hidden="1">Sheet1!$Y$2</definedName>
    <definedName name="QB_COLUMN_762015" localSheetId="1" hidden="1">Sheet1!$V$2</definedName>
    <definedName name="QB_COLUMN_762016" localSheetId="1" hidden="1">Sheet1!$M$2</definedName>
    <definedName name="QB_COLUMN_762017" localSheetId="1" hidden="1">Sheet1!$U$2</definedName>
    <definedName name="QB_COLUMN_762018" localSheetId="1" hidden="1">Sheet1!$G$2</definedName>
    <definedName name="QB_COLUMN_76202" localSheetId="1" hidden="1">Sheet1!$L$2</definedName>
    <definedName name="QB_COLUMN_762020" localSheetId="1" hidden="1">Sheet1!$Q$2</definedName>
    <definedName name="QB_COLUMN_762024" localSheetId="1" hidden="1">Sheet1!$N$2</definedName>
    <definedName name="QB_COLUMN_762027" localSheetId="1" hidden="1">Sheet1!$I$2</definedName>
    <definedName name="QB_COLUMN_76203" localSheetId="1" hidden="1">Sheet1!$J$2</definedName>
    <definedName name="QB_COLUMN_76204" localSheetId="1" hidden="1">Sheet1!$R$2</definedName>
    <definedName name="QB_COLUMN_76205" localSheetId="1" hidden="1">Sheet1!$W$2</definedName>
    <definedName name="QB_COLUMN_76206" localSheetId="1" hidden="1">Sheet1!$S$2</definedName>
    <definedName name="QB_COLUMN_76207" localSheetId="1" hidden="1">Sheet1!$P$2</definedName>
    <definedName name="QB_COLUMN_76208" localSheetId="1" hidden="1">Sheet1!$H$2</definedName>
    <definedName name="QB_COLUMN_76209" localSheetId="1" hidden="1">Sheet1!$T$2</definedName>
    <definedName name="QB_COLUMN_76300" localSheetId="1" hidden="1">Sheet1!$AA$2</definedName>
    <definedName name="QB_COLUMN_82100" localSheetId="1" hidden="1">Sheet1!$H$1</definedName>
    <definedName name="QB_COLUMN_92100" localSheetId="1" hidden="1">Sheet1!$T$1</definedName>
    <definedName name="QB_DATA_0" localSheetId="1" hidden="1">Sheet1!$6:$6,Sheet1!$7:$7,Sheet1!$8:$8,Sheet1!$9:$9,Sheet1!$12:$12,Sheet1!$13:$13,Sheet1!$14:$14,Sheet1!$15:$15,Sheet1!$16:$16,Sheet1!$17:$17,Sheet1!$20:$20,Sheet1!$21:$21,Sheet1!$22:$22,Sheet1!$23:$23,Sheet1!$24:$24,Sheet1!$25:$25</definedName>
    <definedName name="QB_DATA_1" localSheetId="1" hidden="1">Sheet1!$26:$26,Sheet1!$27:$27,Sheet1!$28:$28,Sheet1!$29:$29,Sheet1!$30:$30,Sheet1!$31:$31,Sheet1!$32:$32,Sheet1!$33:$33,Sheet1!$34:$34,Sheet1!$35:$35,Sheet1!$36:$36,Sheet1!$37:$37,Sheet1!$38:$38,Sheet1!$39:$39,Sheet1!$40:$40,Sheet1!$41:$41</definedName>
    <definedName name="QB_DATA_2" localSheetId="1" hidden="1">Sheet1!$44:$44,Sheet1!$45:$45,Sheet1!$46:$46,Sheet1!$47:$47,Sheet1!$48:$48,Sheet1!$49:$49,Sheet1!$50:$50,Sheet1!$51:$51,Sheet1!$52:$52,Sheet1!$53:$53,Sheet1!$54:$54,Sheet1!$55:$55,Sheet1!$61:$61,Sheet1!$62:$62,Sheet1!$63:$63,Sheet1!$64:$64</definedName>
    <definedName name="QB_DATA_3" localSheetId="1" hidden="1">Sheet1!$65:$65,Sheet1!$66:$66,Sheet1!$67:$67,Sheet1!$68:$68,Sheet1!$69:$69,Sheet1!$70:$70,Sheet1!$71:$71,Sheet1!$72:$72,Sheet1!$73:$73,Sheet1!$74:$74,Sheet1!$77:$77,Sheet1!$78:$78,Sheet1!$79:$79,Sheet1!$80:$80,Sheet1!$81:$81,Sheet1!$82:$82</definedName>
    <definedName name="QB_DATA_4" localSheetId="1" hidden="1">Sheet1!$83:$83,Sheet1!$84:$84,Sheet1!$85:$85,Sheet1!$86:$86,Sheet1!$87:$87,Sheet1!$88:$88,Sheet1!$89:$89,Sheet1!$90:$90,Sheet1!$91:$91,Sheet1!$92:$92,Sheet1!$93:$93,Sheet1!$94:$94,Sheet1!$95:$95,Sheet1!$96:$96,Sheet1!$97:$97,Sheet1!$98:$98</definedName>
    <definedName name="QB_DATA_5" localSheetId="1" hidden="1">Sheet1!$99:$99,Sheet1!$100:$100,Sheet1!$101:$101,Sheet1!$102:$102,Sheet1!$103:$103,Sheet1!$104:$104,Sheet1!$105:$105,Sheet1!$106:$106,Sheet1!$107:$107,Sheet1!$108:$108,Sheet1!$109:$109,Sheet1!$110:$110,Sheet1!$111:$111,Sheet1!$112:$112,Sheet1!$113:$113,Sheet1!$114:$114</definedName>
    <definedName name="QB_DATA_6" localSheetId="1" hidden="1">Sheet1!$115:$115,Sheet1!$116:$116,Sheet1!$117:$117,Sheet1!$118:$118,Sheet1!$119:$119,Sheet1!$120:$120,Sheet1!$121:$121,Sheet1!$122:$122,Sheet1!$123:$123,Sheet1!$124:$124,Sheet1!$125:$125,Sheet1!$126:$126,Sheet1!$127:$127,Sheet1!$128:$128,Sheet1!$129:$129,Sheet1!$130:$130</definedName>
    <definedName name="QB_DATA_7" localSheetId="1" hidden="1">Sheet1!$131:$131,Sheet1!$134:$134,Sheet1!$135:$135,Sheet1!$136:$136,Sheet1!$137:$137,Sheet1!$138:$138,Sheet1!$139:$139,Sheet1!$140:$140,Sheet1!$141:$141,Sheet1!$142:$142,Sheet1!$143:$143,Sheet1!$144:$144,Sheet1!$145:$145,Sheet1!$146:$146,Sheet1!$147:$147,Sheet1!$148:$148</definedName>
    <definedName name="QB_DATA_8" localSheetId="1" hidden="1">Sheet1!$149:$149,Sheet1!$150:$150,Sheet1!$153:$153,Sheet1!$156:$156,Sheet1!$157:$157,Sheet1!$158:$158,Sheet1!$159:$159,Sheet1!$160:$160,Sheet1!$161:$161,Sheet1!$162:$162,Sheet1!$163:$163,Sheet1!$166:$166,Sheet1!$167:$167,Sheet1!$168:$168,Sheet1!$169:$169,Sheet1!$175:$175</definedName>
    <definedName name="QB_DATA_9" localSheetId="1" hidden="1">Sheet1!$177:$177,Sheet1!$178:$178,Sheet1!$179:$179,Sheet1!$184:$184,Sheet1!$185:$185</definedName>
    <definedName name="QB_FORMULA_0" localSheetId="1" hidden="1">Sheet1!$AA$6,Sheet1!$AA$7,Sheet1!$AA$8,Sheet1!$AA$9,Sheet1!$L$10,Sheet1!$S$10,Sheet1!$X$10,Sheet1!$AA$10,Sheet1!$AA$12,Sheet1!$AA$13,Sheet1!$AA$14,Sheet1!$AA$15,Sheet1!$AA$16,Sheet1!$AA$17,Sheet1!$L$18,Sheet1!$O$18</definedName>
    <definedName name="QB_FORMULA_1" localSheetId="1" hidden="1">Sheet1!$S$18,Sheet1!$X$18,Sheet1!$AA$18,Sheet1!$AA$20,Sheet1!$AA$21,Sheet1!$AA$22,Sheet1!$AA$23,Sheet1!$AA$24,Sheet1!$AA$25,Sheet1!$AA$26,Sheet1!$AA$27,Sheet1!$AA$28,Sheet1!$AA$29,Sheet1!$AA$30,Sheet1!$AA$31,Sheet1!$AA$32</definedName>
    <definedName name="QB_FORMULA_10" localSheetId="1" hidden="1">Sheet1!$AA$106,Sheet1!$AA$107,Sheet1!$AA$108,Sheet1!$AA$109,Sheet1!$AA$110,Sheet1!$AA$111,Sheet1!$AA$112,Sheet1!$AA$113,Sheet1!$AA$114,Sheet1!$AA$115,Sheet1!$AA$116,Sheet1!$AA$117,Sheet1!$AA$118,Sheet1!$AA$119,Sheet1!$AA$120,Sheet1!$AA$121</definedName>
    <definedName name="QB_FORMULA_11" localSheetId="1" hidden="1">Sheet1!$AA$122,Sheet1!$AA$123,Sheet1!$AA$124,Sheet1!$AA$125,Sheet1!$AA$126,Sheet1!$AA$127,Sheet1!$AA$128,Sheet1!$AA$129,Sheet1!$AA$130,Sheet1!$AA$131,Sheet1!$G$132,Sheet1!$H$132,Sheet1!$J$132,Sheet1!$K$132,Sheet1!$L$132,Sheet1!$M$132</definedName>
    <definedName name="QB_FORMULA_12" localSheetId="1" hidden="1">Sheet1!$O$132,Sheet1!$P$132,Sheet1!$Q$132,Sheet1!$R$132,Sheet1!$S$132,Sheet1!$T$132,Sheet1!$U$132,Sheet1!$V$132,Sheet1!$W$132,Sheet1!$X$132,Sheet1!$Y$132,Sheet1!$Z$132,Sheet1!$AA$132,Sheet1!$AA$134,Sheet1!$AA$135,Sheet1!$AA$136</definedName>
    <definedName name="QB_FORMULA_13" localSheetId="1" hidden="1">Sheet1!$AA$137,Sheet1!$AA$138,Sheet1!$AA$139,Sheet1!$AA$140,Sheet1!$AA$141,Sheet1!$AA$142,Sheet1!$AA$143,Sheet1!$AA$144,Sheet1!$AA$145,Sheet1!$AA$146,Sheet1!$AA$147,Sheet1!$AA$148,Sheet1!$AA$149,Sheet1!$AA$150,Sheet1!$G$151,Sheet1!$H$151</definedName>
    <definedName name="QB_FORMULA_14" localSheetId="1" hidden="1">Sheet1!$K$151,Sheet1!$L$151,Sheet1!$M$151,Sheet1!$O$151,Sheet1!$P$151,Sheet1!$Q$151,Sheet1!$S$151,Sheet1!$T$151,Sheet1!$U$151,Sheet1!$V$151,Sheet1!$W$151,Sheet1!$X$151,Sheet1!$Y$151,Sheet1!$Z$151,Sheet1!$AA$151,Sheet1!$AA$153</definedName>
    <definedName name="QB_FORMULA_15" localSheetId="1" hidden="1">Sheet1!$L$154,Sheet1!$AA$154,Sheet1!$AA$156,Sheet1!$AA$157,Sheet1!$AA$158,Sheet1!$AA$159,Sheet1!$AA$160,Sheet1!$AA$161,Sheet1!$AA$162,Sheet1!$AA$163,Sheet1!$G$164,Sheet1!$H$164,Sheet1!$I$164,Sheet1!$K$164,Sheet1!$L$164,Sheet1!$O$164</definedName>
    <definedName name="QB_FORMULA_16" localSheetId="1" hidden="1">Sheet1!$P$164,Sheet1!$Q$164,Sheet1!$S$164,Sheet1!$T$164,Sheet1!$U$164,Sheet1!$V$164,Sheet1!$X$164,Sheet1!$Y$164,Sheet1!$Z$164,Sheet1!$AA$164,Sheet1!$AA$166,Sheet1!$AA$167,Sheet1!$AA$168,Sheet1!$AA$169,Sheet1!$G$170,Sheet1!$I$170</definedName>
    <definedName name="QB_FORMULA_17" localSheetId="1" hidden="1">Sheet1!$M$170,Sheet1!$P$170,Sheet1!$S$170,Sheet1!$X$170,Sheet1!$Y$170,Sheet1!$AA$170,Sheet1!$G$171,Sheet1!$H$171,Sheet1!$I$171,Sheet1!$J$171,Sheet1!$K$171,Sheet1!$L$171,Sheet1!$M$171,Sheet1!$O$171,Sheet1!$P$171,Sheet1!$Q$171</definedName>
    <definedName name="QB_FORMULA_18" localSheetId="1" hidden="1">Sheet1!$R$171,Sheet1!$S$171,Sheet1!$T$171,Sheet1!$U$171,Sheet1!$V$171,Sheet1!$W$171,Sheet1!$X$171,Sheet1!$Y$171,Sheet1!$Z$171,Sheet1!$AA$171,Sheet1!$G$172,Sheet1!$H$172,Sheet1!$I$172,Sheet1!$J$172,Sheet1!$K$172,Sheet1!$L$172</definedName>
    <definedName name="QB_FORMULA_19" localSheetId="1" hidden="1">Sheet1!$M$172,Sheet1!$N$172,Sheet1!$O$172,Sheet1!$P$172,Sheet1!$Q$172,Sheet1!$R$172,Sheet1!$S$172,Sheet1!$T$172,Sheet1!$U$172,Sheet1!$V$172,Sheet1!$W$172,Sheet1!$X$172,Sheet1!$Y$172,Sheet1!$Z$172,Sheet1!$AA$172,Sheet1!$AA$175</definedName>
    <definedName name="QB_FORMULA_2" localSheetId="1" hidden="1">Sheet1!$AA$33,Sheet1!$AA$34,Sheet1!$AA$35,Sheet1!$AA$36,Sheet1!$AA$37,Sheet1!$AA$38,Sheet1!$AA$39,Sheet1!$AA$40,Sheet1!$AA$41,Sheet1!$G$42,Sheet1!$H$42,Sheet1!$I$42,Sheet1!$K$42,Sheet1!$L$42,Sheet1!$M$42,Sheet1!$N$42</definedName>
    <definedName name="QB_FORMULA_20" localSheetId="1" hidden="1">Sheet1!$AA$177,Sheet1!$AA$178,Sheet1!$AA$179,Sheet1!$G$180,Sheet1!$H$180,Sheet1!$J$180,Sheet1!$L$180,Sheet1!$M$180,Sheet1!$N$180,Sheet1!$O$180,Sheet1!$P$180,Sheet1!$Q$180,Sheet1!$R$180,Sheet1!$S$180,Sheet1!$T$180,Sheet1!$W$180</definedName>
    <definedName name="QB_FORMULA_21" localSheetId="1" hidden="1">Sheet1!$X$180,Sheet1!$Y$180,Sheet1!$Z$180,Sheet1!$AA$180,Sheet1!$G$181,Sheet1!$H$181,Sheet1!$J$181,Sheet1!$K$181,Sheet1!$L$181,Sheet1!$M$181,Sheet1!$N$181,Sheet1!$O$181,Sheet1!$P$181,Sheet1!$Q$181,Sheet1!$R$181,Sheet1!$S$181</definedName>
    <definedName name="QB_FORMULA_22" localSheetId="1" hidden="1">Sheet1!$T$181,Sheet1!$W$181,Sheet1!$X$181,Sheet1!$Y$181,Sheet1!$Z$181,Sheet1!$AA$181,Sheet1!$AA$184,Sheet1!$AA$185,Sheet1!$I$186,Sheet1!$L$186,Sheet1!$M$186,Sheet1!$AA$186,Sheet1!$I$187,Sheet1!$L$187,Sheet1!$M$187,Sheet1!$AA$187</definedName>
    <definedName name="QB_FORMULA_23" localSheetId="1" hidden="1">Sheet1!$G$188,Sheet1!$H$188,Sheet1!$I$188,Sheet1!$J$188,Sheet1!$K$188,Sheet1!$L$188,Sheet1!$M$188,Sheet1!$N$188,Sheet1!$O$188,Sheet1!$P$188,Sheet1!$Q$188,Sheet1!$R$188,Sheet1!$S$188,Sheet1!$T$188,Sheet1!$W$188,Sheet1!$X$188</definedName>
    <definedName name="QB_FORMULA_24" localSheetId="1" hidden="1">Sheet1!$Y$188,Sheet1!$Z$188,Sheet1!$AA$188,Sheet1!$G$189,Sheet1!$H$189,Sheet1!$I$189,Sheet1!$J$189,Sheet1!$K$189,Sheet1!$L$189,Sheet1!$M$189,Sheet1!$N$189,Sheet1!$O$189,Sheet1!$P$189,Sheet1!$Q$189,Sheet1!$R$189,Sheet1!$S$189</definedName>
    <definedName name="QB_FORMULA_25" localSheetId="1" hidden="1">Sheet1!$T$189,Sheet1!$U$189,Sheet1!$V$189,Sheet1!$W$189,Sheet1!$X$189,Sheet1!$Y$189,Sheet1!$Z$189,Sheet1!$AA$189</definedName>
    <definedName name="QB_FORMULA_3" localSheetId="1" hidden="1">Sheet1!$O$42,Sheet1!$S$42,Sheet1!$V$42,Sheet1!$Y$42,Sheet1!$Z$42,Sheet1!$AA$42,Sheet1!$AA$44,Sheet1!$AA$45,Sheet1!$AA$46,Sheet1!$AA$47,Sheet1!$AA$48,Sheet1!$AA$49,Sheet1!$AA$50,Sheet1!$AA$51,Sheet1!$AA$52,Sheet1!$AA$53</definedName>
    <definedName name="QB_FORMULA_4" localSheetId="1" hidden="1">Sheet1!$AA$54,Sheet1!$AA$55,Sheet1!$G$56,Sheet1!$K$56,Sheet1!$M$56,Sheet1!$U$56,Sheet1!$V$56,Sheet1!$Y$56,Sheet1!$Z$56,Sheet1!$AA$56,Sheet1!$G$57,Sheet1!$H$57,Sheet1!$I$57,Sheet1!$K$57,Sheet1!$L$57,Sheet1!$M$57</definedName>
    <definedName name="QB_FORMULA_5" localSheetId="1" hidden="1">Sheet1!$N$57,Sheet1!$O$57,Sheet1!$S$57,Sheet1!$U$57,Sheet1!$V$57,Sheet1!$X$57,Sheet1!$Y$57,Sheet1!$Z$57,Sheet1!$AA$57,Sheet1!$G$58,Sheet1!$H$58,Sheet1!$I$58,Sheet1!$K$58,Sheet1!$L$58,Sheet1!$M$58,Sheet1!$N$58</definedName>
    <definedName name="QB_FORMULA_6" localSheetId="1" hidden="1">Sheet1!$O$58,Sheet1!$S$58,Sheet1!$U$58,Sheet1!$V$58,Sheet1!$X$58,Sheet1!$Y$58,Sheet1!$Z$58,Sheet1!$AA$58,Sheet1!$AA$61,Sheet1!$AA$62,Sheet1!$AA$63,Sheet1!$AA$64,Sheet1!$AA$65,Sheet1!$AA$66,Sheet1!$AA$67,Sheet1!$AA$68</definedName>
    <definedName name="QB_FORMULA_7" localSheetId="1" hidden="1">Sheet1!$AA$69,Sheet1!$AA$70,Sheet1!$AA$71,Sheet1!$AA$72,Sheet1!$AA$73,Sheet1!$AA$74,Sheet1!$H$75,Sheet1!$K$75,Sheet1!$L$75,Sheet1!$M$75,Sheet1!$O$75,Sheet1!$P$75,Sheet1!$S$75,Sheet1!$U$75,Sheet1!$V$75,Sheet1!$X$75</definedName>
    <definedName name="QB_FORMULA_8" localSheetId="1" hidden="1">Sheet1!$Y$75,Sheet1!$Z$75,Sheet1!$AA$75,Sheet1!$AA$77,Sheet1!$AA$78,Sheet1!$AA$79,Sheet1!$AA$80,Sheet1!$AA$81,Sheet1!$AA$82,Sheet1!$AA$83,Sheet1!$AA$84,Sheet1!$AA$85,Sheet1!$AA$86,Sheet1!$AA$87,Sheet1!$AA$88,Sheet1!$AA$89</definedName>
    <definedName name="QB_FORMULA_9" localSheetId="1" hidden="1">Sheet1!$AA$90,Sheet1!$AA$91,Sheet1!$AA$92,Sheet1!$AA$93,Sheet1!$AA$94,Sheet1!$AA$95,Sheet1!$AA$96,Sheet1!$AA$97,Sheet1!$AA$98,Sheet1!$AA$99,Sheet1!$AA$100,Sheet1!$AA$101,Sheet1!$AA$102,Sheet1!$AA$103,Sheet1!$AA$104,Sheet1!$AA$105</definedName>
    <definedName name="QB_ROW_100250" localSheetId="1" hidden="1">Sheet1!$F$147</definedName>
    <definedName name="QB_ROW_101250" localSheetId="1" hidden="1">Sheet1!$F$148</definedName>
    <definedName name="QB_ROW_102250" localSheetId="1" hidden="1">Sheet1!$F$126</definedName>
    <definedName name="QB_ROW_103250" localSheetId="1" hidden="1">Sheet1!$F$150</definedName>
    <definedName name="QB_ROW_104040" localSheetId="1" hidden="1">Sheet1!$E$152</definedName>
    <definedName name="QB_ROW_104340" localSheetId="1" hidden="1">Sheet1!$E$154</definedName>
    <definedName name="QB_ROW_105250" localSheetId="1" hidden="1">Sheet1!$F$153</definedName>
    <definedName name="QB_ROW_107040" localSheetId="1" hidden="1">Sheet1!$E$155</definedName>
    <definedName name="QB_ROW_107340" localSheetId="1" hidden="1">Sheet1!$E$164</definedName>
    <definedName name="QB_ROW_108250" localSheetId="1" hidden="1">Sheet1!$F$156</definedName>
    <definedName name="QB_ROW_109250" localSheetId="1" hidden="1">Sheet1!$F$157</definedName>
    <definedName name="QB_ROW_110250" localSheetId="1" hidden="1">Sheet1!$F$158</definedName>
    <definedName name="QB_ROW_111250" localSheetId="1" hidden="1">Sheet1!$F$159</definedName>
    <definedName name="QB_ROW_113250" localSheetId="1" hidden="1">Sheet1!$F$160</definedName>
    <definedName name="QB_ROW_115250" localSheetId="1" hidden="1">Sheet1!$F$161</definedName>
    <definedName name="QB_ROW_118040" localSheetId="1" hidden="1">Sheet1!$E$165</definedName>
    <definedName name="QB_ROW_118340" localSheetId="1" hidden="1">Sheet1!$E$170</definedName>
    <definedName name="QB_ROW_119250" localSheetId="1" hidden="1">Sheet1!$F$166</definedName>
    <definedName name="QB_ROW_120250" localSheetId="1" hidden="1">Sheet1!$F$167</definedName>
    <definedName name="QB_ROW_121250" localSheetId="1" hidden="1">Sheet1!$F$168</definedName>
    <definedName name="QB_ROW_122250" localSheetId="1" hidden="1">Sheet1!$F$169</definedName>
    <definedName name="QB_ROW_1250" localSheetId="1" hidden="1">Sheet1!$F$73</definedName>
    <definedName name="QB_ROW_125250" localSheetId="1" hidden="1">Sheet1!$F$14</definedName>
    <definedName name="QB_ROW_128250" localSheetId="1" hidden="1">Sheet1!$F$66</definedName>
    <definedName name="QB_ROW_129250" localSheetId="1" hidden="1">Sheet1!$F$115</definedName>
    <definedName name="QB_ROW_130250" localSheetId="1" hidden="1">Sheet1!$F$74</definedName>
    <definedName name="QB_ROW_13040" localSheetId="1" hidden="1">Sheet1!$E$5</definedName>
    <definedName name="QB_ROW_133250" localSheetId="1" hidden="1">Sheet1!$F$78</definedName>
    <definedName name="QB_ROW_13340" localSheetId="1" hidden="1">Sheet1!$E$10</definedName>
    <definedName name="QB_ROW_134250" localSheetId="1" hidden="1">Sheet1!$F$87</definedName>
    <definedName name="QB_ROW_136250" localSheetId="1" hidden="1">Sheet1!$F$84</definedName>
    <definedName name="QB_ROW_137250" localSheetId="1" hidden="1">Sheet1!$F$149</definedName>
    <definedName name="QB_ROW_138250" localSheetId="1" hidden="1">Sheet1!$F$123</definedName>
    <definedName name="QB_ROW_139250" localSheetId="1" hidden="1">Sheet1!$F$68</definedName>
    <definedName name="QB_ROW_141250" localSheetId="1" hidden="1">Sheet1!$F$15</definedName>
    <definedName name="QB_ROW_142240" localSheetId="1" hidden="1">Sheet1!$E$177</definedName>
    <definedName name="QB_ROW_14250" localSheetId="1" hidden="1">Sheet1!$F$8</definedName>
    <definedName name="QB_ROW_143240" localSheetId="1" hidden="1">Sheet1!$E$184</definedName>
    <definedName name="QB_ROW_144030" localSheetId="1" hidden="1">Sheet1!$D$183</definedName>
    <definedName name="QB_ROW_144330" localSheetId="1" hidden="1">Sheet1!$D$186</definedName>
    <definedName name="QB_ROW_15250" localSheetId="1" hidden="1">Sheet1!$F$6</definedName>
    <definedName name="QB_ROW_16040" localSheetId="1" hidden="1">Sheet1!$E$11</definedName>
    <definedName name="QB_ROW_16340" localSheetId="1" hidden="1">Sheet1!$E$18</definedName>
    <definedName name="QB_ROW_164250" localSheetId="1" hidden="1">Sheet1!$F$22</definedName>
    <definedName name="QB_ROW_165240" localSheetId="1" hidden="1">Sheet1!$E$179</definedName>
    <definedName name="QB_ROW_166250" localSheetId="1" hidden="1">Sheet1!$F$23</definedName>
    <definedName name="QB_ROW_167250" localSheetId="1" hidden="1">Sheet1!$F$24</definedName>
    <definedName name="QB_ROW_168250" localSheetId="1" hidden="1">Sheet1!$F$25</definedName>
    <definedName name="QB_ROW_169250" localSheetId="1" hidden="1">Sheet1!$F$26</definedName>
    <definedName name="QB_ROW_17250" localSheetId="1" hidden="1">Sheet1!$F$12</definedName>
    <definedName name="QB_ROW_174250" localSheetId="1" hidden="1">Sheet1!$F$138</definedName>
    <definedName name="QB_ROW_175250" localSheetId="1" hidden="1">Sheet1!$F$139</definedName>
    <definedName name="QB_ROW_177250" localSheetId="1" hidden="1">Sheet1!$F$140</definedName>
    <definedName name="QB_ROW_178250" localSheetId="1" hidden="1">Sheet1!$F$141</definedName>
    <definedName name="QB_ROW_180250" localSheetId="1" hidden="1">Sheet1!$F$142</definedName>
    <definedName name="QB_ROW_182250" localSheetId="1" hidden="1">Sheet1!$F$90</definedName>
    <definedName name="QB_ROW_18301" localSheetId="1" hidden="1">Sheet1!$A$189</definedName>
    <definedName name="QB_ROW_184250" localSheetId="1" hidden="1">Sheet1!$F$16</definedName>
    <definedName name="QB_ROW_186250" localSheetId="1" hidden="1">Sheet1!$F$17</definedName>
    <definedName name="QB_ROW_19011" localSheetId="1" hidden="1">Sheet1!$B$3</definedName>
    <definedName name="QB_ROW_19311" localSheetId="1" hidden="1">Sheet1!$B$172</definedName>
    <definedName name="QB_ROW_194250" localSheetId="1" hidden="1">Sheet1!$F$131</definedName>
    <definedName name="QB_ROW_195250" localSheetId="1" hidden="1">Sheet1!$F$110</definedName>
    <definedName name="QB_ROW_196250" localSheetId="1" hidden="1">Sheet1!$F$89</definedName>
    <definedName name="QB_ROW_197250" localSheetId="1" hidden="1">Sheet1!$F$61</definedName>
    <definedName name="QB_ROW_200250" localSheetId="1" hidden="1">Sheet1!$F$55</definedName>
    <definedName name="QB_ROW_20031" localSheetId="1" hidden="1">Sheet1!$D$4</definedName>
    <definedName name="QB_ROW_20040" localSheetId="1" hidden="1">Sheet1!$E$19</definedName>
    <definedName name="QB_ROW_203250" localSheetId="1" hidden="1">Sheet1!$F$80</definedName>
    <definedName name="QB_ROW_20331" localSheetId="1" hidden="1">Sheet1!$D$57</definedName>
    <definedName name="QB_ROW_20340" localSheetId="1" hidden="1">Sheet1!$E$42</definedName>
    <definedName name="QB_ROW_206250" localSheetId="1" hidden="1">Sheet1!$F$100</definedName>
    <definedName name="QB_ROW_208250" localSheetId="1" hidden="1">Sheet1!$F$88</definedName>
    <definedName name="QB_ROW_210250" localSheetId="1" hidden="1">Sheet1!$F$77</definedName>
    <definedName name="QB_ROW_21031" localSheetId="1" hidden="1">Sheet1!$D$59</definedName>
    <definedName name="QB_ROW_211250" localSheetId="1" hidden="1">Sheet1!$F$92</definedName>
    <definedName name="QB_ROW_212250" localSheetId="1" hidden="1">Sheet1!$F$31</definedName>
    <definedName name="QB_ROW_21250" localSheetId="1" hidden="1">Sheet1!$F$20</definedName>
    <definedName name="QB_ROW_213250" localSheetId="1" hidden="1">Sheet1!$F$67</definedName>
    <definedName name="QB_ROW_21331" localSheetId="1" hidden="1">Sheet1!$D$171</definedName>
    <definedName name="QB_ROW_22011" localSheetId="1" hidden="1">Sheet1!$B$173</definedName>
    <definedName name="QB_ROW_221250" localSheetId="1" hidden="1">Sheet1!$F$103</definedName>
    <definedName name="QB_ROW_22250" localSheetId="1" hidden="1">Sheet1!$F$21</definedName>
    <definedName name="QB_ROW_22311" localSheetId="1" hidden="1">Sheet1!$B$188</definedName>
    <definedName name="QB_ROW_225250" localSheetId="1" hidden="1">Sheet1!$F$85</definedName>
    <definedName name="QB_ROW_229250" localSheetId="1" hidden="1">Sheet1!$F$34</definedName>
    <definedName name="QB_ROW_23021" localSheetId="1" hidden="1">Sheet1!$C$174</definedName>
    <definedName name="QB_ROW_231250" localSheetId="1" hidden="1">Sheet1!$F$81</definedName>
    <definedName name="QB_ROW_232250" localSheetId="1" hidden="1">Sheet1!$F$99</definedName>
    <definedName name="QB_ROW_23250" localSheetId="1" hidden="1">Sheet1!$F$27</definedName>
    <definedName name="QB_ROW_23321" localSheetId="1" hidden="1">Sheet1!$C$181</definedName>
    <definedName name="QB_ROW_238250" localSheetId="1" hidden="1">Sheet1!$F$63</definedName>
    <definedName name="QB_ROW_24021" localSheetId="1" hidden="1">Sheet1!$C$182</definedName>
    <definedName name="QB_ROW_240250" localSheetId="1" hidden="1">Sheet1!$F$96</definedName>
    <definedName name="QB_ROW_241250" localSheetId="1" hidden="1">Sheet1!$F$45</definedName>
    <definedName name="QB_ROW_242250" localSheetId="1" hidden="1">Sheet1!$F$72</definedName>
    <definedName name="QB_ROW_24250" localSheetId="1" hidden="1">Sheet1!$F$29</definedName>
    <definedName name="QB_ROW_24321" localSheetId="1" hidden="1">Sheet1!$C$187</definedName>
    <definedName name="QB_ROW_25250" localSheetId="1" hidden="1">Sheet1!$F$30</definedName>
    <definedName name="QB_ROW_256250" localSheetId="1" hidden="1">Sheet1!$F$109</definedName>
    <definedName name="QB_ROW_257250" localSheetId="1" hidden="1">Sheet1!$F$111</definedName>
    <definedName name="QB_ROW_258250" localSheetId="1" hidden="1">Sheet1!$F$28</definedName>
    <definedName name="QB_ROW_259250" localSheetId="1" hidden="1">Sheet1!$F$82</definedName>
    <definedName name="QB_ROW_26250" localSheetId="1" hidden="1">Sheet1!$F$33</definedName>
    <definedName name="QB_ROW_263250" localSheetId="1" hidden="1">Sheet1!$F$32</definedName>
    <definedName name="QB_ROW_267250" localSheetId="1" hidden="1">Sheet1!$F$46</definedName>
    <definedName name="QB_ROW_27250" localSheetId="1" hidden="1">Sheet1!$F$35</definedName>
    <definedName name="QB_ROW_277230" localSheetId="1" hidden="1">Sheet1!$D$175</definedName>
    <definedName name="QB_ROW_28250" localSheetId="1" hidden="1">Sheet1!$F$36</definedName>
    <definedName name="QB_ROW_288250" localSheetId="1" hidden="1">Sheet1!$F$41</definedName>
    <definedName name="QB_ROW_291240" localSheetId="1" hidden="1">Sheet1!$E$185</definedName>
    <definedName name="QB_ROW_292240" localSheetId="1" hidden="1">Sheet1!$E$178</definedName>
    <definedName name="QB_ROW_295250" localSheetId="1" hidden="1">Sheet1!$F$9</definedName>
    <definedName name="QB_ROW_296250" localSheetId="1" hidden="1">Sheet1!$F$125</definedName>
    <definedName name="QB_ROW_301250" localSheetId="1" hidden="1">Sheet1!$F$116</definedName>
    <definedName name="QB_ROW_302250" localSheetId="1" hidden="1">Sheet1!$F$118</definedName>
    <definedName name="QB_ROW_30250" localSheetId="1" hidden="1">Sheet1!$F$37</definedName>
    <definedName name="QB_ROW_318250" localSheetId="1" hidden="1">Sheet1!$F$54</definedName>
    <definedName name="QB_ROW_32250" localSheetId="1" hidden="1">Sheet1!$F$38</definedName>
    <definedName name="QB_ROW_323250" localSheetId="1" hidden="1">Sheet1!$F$105</definedName>
    <definedName name="QB_ROW_324250" localSheetId="1" hidden="1">Sheet1!$F$106</definedName>
    <definedName name="QB_ROW_325250" localSheetId="1" hidden="1">Sheet1!$F$107</definedName>
    <definedName name="QB_ROW_326250" localSheetId="1" hidden="1">Sheet1!$F$162</definedName>
    <definedName name="QB_ROW_327250" localSheetId="1" hidden="1">Sheet1!$F$163</definedName>
    <definedName name="QB_ROW_34250" localSheetId="1" hidden="1">Sheet1!$F$39</definedName>
    <definedName name="QB_ROW_35250" localSheetId="1" hidden="1">Sheet1!$F$40</definedName>
    <definedName name="QB_ROW_36040" localSheetId="1" hidden="1">Sheet1!$E$43</definedName>
    <definedName name="QB_ROW_36340" localSheetId="1" hidden="1">Sheet1!$E$56</definedName>
    <definedName name="QB_ROW_37250" localSheetId="1" hidden="1">Sheet1!$F$47</definedName>
    <definedName name="QB_ROW_38250" localSheetId="1" hidden="1">Sheet1!$F$48</definedName>
    <definedName name="QB_ROW_39250" localSheetId="1" hidden="1">Sheet1!$F$49</definedName>
    <definedName name="QB_ROW_40250" localSheetId="1" hidden="1">Sheet1!$F$50</definedName>
    <definedName name="QB_ROW_41250" localSheetId="1" hidden="1">Sheet1!$F$51</definedName>
    <definedName name="QB_ROW_42250" localSheetId="1" hidden="1">Sheet1!$F$52</definedName>
    <definedName name="QB_ROW_43250" localSheetId="1" hidden="1">Sheet1!$F$53</definedName>
    <definedName name="QB_ROW_45030" localSheetId="1" hidden="1">Sheet1!$D$176</definedName>
    <definedName name="QB_ROW_45330" localSheetId="1" hidden="1">Sheet1!$D$180</definedName>
    <definedName name="QB_ROW_47040" localSheetId="1" hidden="1">Sheet1!$E$60</definedName>
    <definedName name="QB_ROW_47340" localSheetId="1" hidden="1">Sheet1!$E$75</definedName>
    <definedName name="QB_ROW_48250" localSheetId="1" hidden="1">Sheet1!$F$64</definedName>
    <definedName name="QB_ROW_49250" localSheetId="1" hidden="1">Sheet1!$F$65</definedName>
    <definedName name="QB_ROW_53250" localSheetId="1" hidden="1">Sheet1!$F$69</definedName>
    <definedName name="QB_ROW_54250" localSheetId="1" hidden="1">Sheet1!$F$70</definedName>
    <definedName name="QB_ROW_55250" localSheetId="1" hidden="1">Sheet1!$F$71</definedName>
    <definedName name="QB_ROW_57250" localSheetId="1" hidden="1">Sheet1!$F$7</definedName>
    <definedName name="QB_ROW_58250" localSheetId="1" hidden="1">Sheet1!$F$13</definedName>
    <definedName name="QB_ROW_60250" localSheetId="1" hidden="1">Sheet1!$F$44</definedName>
    <definedName name="QB_ROW_61250" localSheetId="1" hidden="1">Sheet1!$F$62</definedName>
    <definedName name="QB_ROW_62040" localSheetId="1" hidden="1">Sheet1!$E$76</definedName>
    <definedName name="QB_ROW_62340" localSheetId="1" hidden="1">Sheet1!$E$132</definedName>
    <definedName name="QB_ROW_63250" localSheetId="1" hidden="1">Sheet1!$F$79</definedName>
    <definedName name="QB_ROW_64250" localSheetId="1" hidden="1">Sheet1!$F$83</definedName>
    <definedName name="QB_ROW_65250" localSheetId="1" hidden="1">Sheet1!$F$86</definedName>
    <definedName name="QB_ROW_66250" localSheetId="1" hidden="1">Sheet1!$F$91</definedName>
    <definedName name="QB_ROW_67250" localSheetId="1" hidden="1">Sheet1!$F$93</definedName>
    <definedName name="QB_ROW_68250" localSheetId="1" hidden="1">Sheet1!$F$94</definedName>
    <definedName name="QB_ROW_69250" localSheetId="1" hidden="1">Sheet1!$F$95</definedName>
    <definedName name="QB_ROW_71250" localSheetId="1" hidden="1">Sheet1!$F$97</definedName>
    <definedName name="QB_ROW_72250" localSheetId="1" hidden="1">Sheet1!$F$98</definedName>
    <definedName name="QB_ROW_73250" localSheetId="1" hidden="1">Sheet1!$F$101</definedName>
    <definedName name="QB_ROW_74250" localSheetId="1" hidden="1">Sheet1!$F$102</definedName>
    <definedName name="QB_ROW_76250" localSheetId="1" hidden="1">Sheet1!$F$104</definedName>
    <definedName name="QB_ROW_77250" localSheetId="1" hidden="1">Sheet1!$F$108</definedName>
    <definedName name="QB_ROW_78250" localSheetId="1" hidden="1">Sheet1!$F$112</definedName>
    <definedName name="QB_ROW_79250" localSheetId="1" hidden="1">Sheet1!$F$113</definedName>
    <definedName name="QB_ROW_80250" localSheetId="1" hidden="1">Sheet1!$F$114</definedName>
    <definedName name="QB_ROW_81250" localSheetId="1" hidden="1">Sheet1!$F$117</definedName>
    <definedName name="QB_ROW_82250" localSheetId="1" hidden="1">Sheet1!$F$119</definedName>
    <definedName name="QB_ROW_83250" localSheetId="1" hidden="1">Sheet1!$F$120</definedName>
    <definedName name="QB_ROW_84250" localSheetId="1" hidden="1">Sheet1!$F$121</definedName>
    <definedName name="QB_ROW_85250" localSheetId="1" hidden="1">Sheet1!$F$124</definedName>
    <definedName name="QB_ROW_86250" localSheetId="1" hidden="1">Sheet1!$F$127</definedName>
    <definedName name="QB_ROW_86321" localSheetId="1" hidden="1">Sheet1!$C$58</definedName>
    <definedName name="QB_ROW_87250" localSheetId="1" hidden="1">Sheet1!$F$128</definedName>
    <definedName name="QB_ROW_88250" localSheetId="1" hidden="1">Sheet1!$F$129</definedName>
    <definedName name="QB_ROW_89250" localSheetId="1" hidden="1">Sheet1!$F$130</definedName>
    <definedName name="QB_ROW_90040" localSheetId="1" hidden="1">Sheet1!$E$133</definedName>
    <definedName name="QB_ROW_90340" localSheetId="1" hidden="1">Sheet1!$E$151</definedName>
    <definedName name="QB_ROW_91250" localSheetId="1" hidden="1">Sheet1!$F$134</definedName>
    <definedName name="QB_ROW_92250" localSheetId="1" hidden="1">Sheet1!$F$135</definedName>
    <definedName name="QB_ROW_93250" localSheetId="1" hidden="1">Sheet1!$F$136</definedName>
    <definedName name="QB_ROW_94250" localSheetId="1" hidden="1">Sheet1!$F$137</definedName>
    <definedName name="QB_ROW_95250" localSheetId="1" hidden="1">Sheet1!$F$143</definedName>
    <definedName name="QB_ROW_96250" localSheetId="1" hidden="1">Sheet1!$F$144</definedName>
    <definedName name="QB_ROW_97250" localSheetId="1" hidden="1">Sheet1!$F$145</definedName>
    <definedName name="QB_ROW_98250" localSheetId="1" hidden="1">Sheet1!$F$122</definedName>
    <definedName name="QB_ROW_99250" localSheetId="1" hidden="1">Sheet1!$F$146</definedName>
    <definedName name="QBCANSUPPORTUPDATE" localSheetId="1">TRUE</definedName>
    <definedName name="QBCOMPANYFILENAME" localSheetId="1">"Q:\City of Alma Current.qbw.QBW"</definedName>
    <definedName name="QBENDDATE" localSheetId="1">20190930</definedName>
    <definedName name="QBHEADERSONSCREEN" localSheetId="1">FALSE</definedName>
    <definedName name="QBMETADATASIZE" localSheetId="1">5907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FALSE</definedName>
    <definedName name="QBREPORTCOLAXIS" localSheetId="1">19</definedName>
    <definedName name="QBREPORTCOMPANYID" localSheetId="1">"2063e6146f244c5fb7d723154acaee7c"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TRUE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TRUE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287</definedName>
    <definedName name="QBROWHEADERS" localSheetId="1">6</definedName>
    <definedName name="QBSTARTDATE" localSheetId="1">20181001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86" i="1" l="1"/>
  <c r="M187" i="1" s="1"/>
  <c r="L186" i="1"/>
  <c r="L187" i="1" s="1"/>
  <c r="I186" i="1"/>
  <c r="I187" i="1" s="1"/>
  <c r="AA185" i="1"/>
  <c r="AA184" i="1"/>
  <c r="P181" i="1"/>
  <c r="P188" i="1" s="1"/>
  <c r="N181" i="1"/>
  <c r="N188" i="1" s="1"/>
  <c r="K181" i="1"/>
  <c r="K188" i="1" s="1"/>
  <c r="Z180" i="1"/>
  <c r="Z181" i="1" s="1"/>
  <c r="Z188" i="1" s="1"/>
  <c r="Y180" i="1"/>
  <c r="Y181" i="1" s="1"/>
  <c r="Y188" i="1" s="1"/>
  <c r="X180" i="1"/>
  <c r="X181" i="1" s="1"/>
  <c r="X188" i="1" s="1"/>
  <c r="W180" i="1"/>
  <c r="W181" i="1" s="1"/>
  <c r="W188" i="1" s="1"/>
  <c r="T180" i="1"/>
  <c r="T181" i="1" s="1"/>
  <c r="T188" i="1" s="1"/>
  <c r="S180" i="1"/>
  <c r="S181" i="1" s="1"/>
  <c r="S188" i="1" s="1"/>
  <c r="R180" i="1"/>
  <c r="R181" i="1" s="1"/>
  <c r="R188" i="1" s="1"/>
  <c r="Q180" i="1"/>
  <c r="Q181" i="1" s="1"/>
  <c r="Q188" i="1" s="1"/>
  <c r="P180" i="1"/>
  <c r="O180" i="1"/>
  <c r="O181" i="1" s="1"/>
  <c r="O188" i="1" s="1"/>
  <c r="N180" i="1"/>
  <c r="M180" i="1"/>
  <c r="M181" i="1" s="1"/>
  <c r="L180" i="1"/>
  <c r="L181" i="1" s="1"/>
  <c r="J180" i="1"/>
  <c r="J181" i="1" s="1"/>
  <c r="J188" i="1" s="1"/>
  <c r="H180" i="1"/>
  <c r="H181" i="1" s="1"/>
  <c r="H188" i="1" s="1"/>
  <c r="G180" i="1"/>
  <c r="G181" i="1" s="1"/>
  <c r="AA179" i="1"/>
  <c r="AA178" i="1"/>
  <c r="AA177" i="1"/>
  <c r="AA175" i="1"/>
  <c r="Z171" i="1"/>
  <c r="R171" i="1"/>
  <c r="R172" i="1" s="1"/>
  <c r="P171" i="1"/>
  <c r="P172" i="1" s="1"/>
  <c r="P189" i="1" s="1"/>
  <c r="M171" i="1"/>
  <c r="Y170" i="1"/>
  <c r="X170" i="1"/>
  <c r="S170" i="1"/>
  <c r="P170" i="1"/>
  <c r="M170" i="1"/>
  <c r="I170" i="1"/>
  <c r="G170" i="1"/>
  <c r="AA170" i="1" s="1"/>
  <c r="AA169" i="1"/>
  <c r="AA168" i="1"/>
  <c r="AA167" i="1"/>
  <c r="AA166" i="1"/>
  <c r="Z164" i="1"/>
  <c r="Y164" i="1"/>
  <c r="X164" i="1"/>
  <c r="V164" i="1"/>
  <c r="V171" i="1" s="1"/>
  <c r="U164" i="1"/>
  <c r="T164" i="1"/>
  <c r="S164" i="1"/>
  <c r="Q164" i="1"/>
  <c r="P164" i="1"/>
  <c r="O164" i="1"/>
  <c r="L164" i="1"/>
  <c r="K164" i="1"/>
  <c r="I164" i="1"/>
  <c r="I171" i="1" s="1"/>
  <c r="H164" i="1"/>
  <c r="G164" i="1"/>
  <c r="AA164" i="1" s="1"/>
  <c r="AA163" i="1"/>
  <c r="AA162" i="1"/>
  <c r="AA161" i="1"/>
  <c r="AA160" i="1"/>
  <c r="AA159" i="1"/>
  <c r="AA158" i="1"/>
  <c r="AA157" i="1"/>
  <c r="AA156" i="1"/>
  <c r="L154" i="1"/>
  <c r="AA154" i="1" s="1"/>
  <c r="AA153" i="1"/>
  <c r="Z151" i="1"/>
  <c r="Y151" i="1"/>
  <c r="X151" i="1"/>
  <c r="W151" i="1"/>
  <c r="V151" i="1"/>
  <c r="U151" i="1"/>
  <c r="T151" i="1"/>
  <c r="S151" i="1"/>
  <c r="Q151" i="1"/>
  <c r="P151" i="1"/>
  <c r="O151" i="1"/>
  <c r="M151" i="1"/>
  <c r="L151" i="1"/>
  <c r="K151" i="1"/>
  <c r="AA151" i="1" s="1"/>
  <c r="H151" i="1"/>
  <c r="G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Z132" i="1"/>
  <c r="Y132" i="1"/>
  <c r="X132" i="1"/>
  <c r="W132" i="1"/>
  <c r="W171" i="1" s="1"/>
  <c r="W172" i="1" s="1"/>
  <c r="V132" i="1"/>
  <c r="U132" i="1"/>
  <c r="T132" i="1"/>
  <c r="T171" i="1" s="1"/>
  <c r="T172" i="1" s="1"/>
  <c r="S132" i="1"/>
  <c r="R132" i="1"/>
  <c r="Q132" i="1"/>
  <c r="Q171" i="1" s="1"/>
  <c r="Q172" i="1" s="1"/>
  <c r="Q189" i="1" s="1"/>
  <c r="P132" i="1"/>
  <c r="O132" i="1"/>
  <c r="O171" i="1" s="1"/>
  <c r="M132" i="1"/>
  <c r="L132" i="1"/>
  <c r="K132" i="1"/>
  <c r="J132" i="1"/>
  <c r="J171" i="1" s="1"/>
  <c r="J172" i="1" s="1"/>
  <c r="J189" i="1" s="1"/>
  <c r="H132" i="1"/>
  <c r="G132" i="1"/>
  <c r="G171" i="1" s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Z75" i="1"/>
  <c r="Y75" i="1"/>
  <c r="Y171" i="1" s="1"/>
  <c r="X75" i="1"/>
  <c r="X171" i="1" s="1"/>
  <c r="V75" i="1"/>
  <c r="U75" i="1"/>
  <c r="U171" i="1" s="1"/>
  <c r="S75" i="1"/>
  <c r="S171" i="1" s="1"/>
  <c r="P75" i="1"/>
  <c r="O75" i="1"/>
  <c r="M75" i="1"/>
  <c r="L75" i="1"/>
  <c r="L171" i="1" s="1"/>
  <c r="K75" i="1"/>
  <c r="K171" i="1" s="1"/>
  <c r="H75" i="1"/>
  <c r="H171" i="1" s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S57" i="1"/>
  <c r="S58" i="1" s="1"/>
  <c r="N57" i="1"/>
  <c r="N58" i="1" s="1"/>
  <c r="N172" i="1" s="1"/>
  <c r="N189" i="1" s="1"/>
  <c r="I57" i="1"/>
  <c r="I58" i="1" s="1"/>
  <c r="I172" i="1" s="1"/>
  <c r="Z56" i="1"/>
  <c r="Y56" i="1"/>
  <c r="V56" i="1"/>
  <c r="V57" i="1" s="1"/>
  <c r="V58" i="1" s="1"/>
  <c r="V172" i="1" s="1"/>
  <c r="V189" i="1" s="1"/>
  <c r="U56" i="1"/>
  <c r="U57" i="1" s="1"/>
  <c r="U58" i="1" s="1"/>
  <c r="U172" i="1" s="1"/>
  <c r="U189" i="1" s="1"/>
  <c r="M56" i="1"/>
  <c r="K56" i="1"/>
  <c r="G56" i="1"/>
  <c r="AA56" i="1" s="1"/>
  <c r="AA55" i="1"/>
  <c r="AA54" i="1"/>
  <c r="AA53" i="1"/>
  <c r="AA52" i="1"/>
  <c r="AA51" i="1"/>
  <c r="AA50" i="1"/>
  <c r="AA49" i="1"/>
  <c r="AA48" i="1"/>
  <c r="AA47" i="1"/>
  <c r="AA46" i="1"/>
  <c r="AA45" i="1"/>
  <c r="AA44" i="1"/>
  <c r="Z42" i="1"/>
  <c r="Z57" i="1" s="1"/>
  <c r="Z58" i="1" s="1"/>
  <c r="Z172" i="1" s="1"/>
  <c r="Z189" i="1" s="1"/>
  <c r="Y42" i="1"/>
  <c r="Y57" i="1" s="1"/>
  <c r="Y58" i="1" s="1"/>
  <c r="Y172" i="1" s="1"/>
  <c r="Y189" i="1" s="1"/>
  <c r="V42" i="1"/>
  <c r="S42" i="1"/>
  <c r="O42" i="1"/>
  <c r="O57" i="1" s="1"/>
  <c r="O58" i="1" s="1"/>
  <c r="O172" i="1" s="1"/>
  <c r="O189" i="1" s="1"/>
  <c r="N42" i="1"/>
  <c r="M42" i="1"/>
  <c r="M57" i="1" s="1"/>
  <c r="M58" i="1" s="1"/>
  <c r="M172" i="1" s="1"/>
  <c r="L42" i="1"/>
  <c r="K42" i="1"/>
  <c r="K57" i="1" s="1"/>
  <c r="K58" i="1" s="1"/>
  <c r="K172" i="1" s="1"/>
  <c r="K189" i="1" s="1"/>
  <c r="I42" i="1"/>
  <c r="H42" i="1"/>
  <c r="H57" i="1" s="1"/>
  <c r="H58" i="1" s="1"/>
  <c r="G42" i="1"/>
  <c r="AA42" i="1" s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X18" i="1"/>
  <c r="S18" i="1"/>
  <c r="O18" i="1"/>
  <c r="L18" i="1"/>
  <c r="AA17" i="1"/>
  <c r="AA16" i="1"/>
  <c r="AA15" i="1"/>
  <c r="AA14" i="1"/>
  <c r="AA13" i="1"/>
  <c r="AA12" i="1"/>
  <c r="X10" i="1"/>
  <c r="X57" i="1" s="1"/>
  <c r="X58" i="1" s="1"/>
  <c r="X172" i="1" s="1"/>
  <c r="X189" i="1" s="1"/>
  <c r="S10" i="1"/>
  <c r="L10" i="1"/>
  <c r="AA10" i="1" s="1"/>
  <c r="AA9" i="1"/>
  <c r="AA8" i="1"/>
  <c r="AA7" i="1"/>
  <c r="AA6" i="1"/>
  <c r="AA18" i="1" l="1"/>
  <c r="T189" i="1"/>
  <c r="AA171" i="1"/>
  <c r="AA181" i="1"/>
  <c r="G188" i="1"/>
  <c r="S172" i="1"/>
  <c r="S189" i="1" s="1"/>
  <c r="W189" i="1"/>
  <c r="L188" i="1"/>
  <c r="M189" i="1"/>
  <c r="M188" i="1"/>
  <c r="I188" i="1"/>
  <c r="I189" i="1" s="1"/>
  <c r="AA187" i="1"/>
  <c r="R189" i="1"/>
  <c r="H172" i="1"/>
  <c r="H189" i="1" s="1"/>
  <c r="AA132" i="1"/>
  <c r="G57" i="1"/>
  <c r="AA75" i="1"/>
  <c r="AA180" i="1"/>
  <c r="AA186" i="1"/>
  <c r="L57" i="1"/>
  <c r="L58" i="1" s="1"/>
  <c r="L172" i="1" s="1"/>
  <c r="L189" i="1" s="1"/>
  <c r="AA188" i="1" l="1"/>
  <c r="G58" i="1"/>
  <c r="AA57" i="1"/>
  <c r="G172" i="1" l="1"/>
  <c r="AA58" i="1"/>
  <c r="AA172" i="1" l="1"/>
  <c r="G189" i="1"/>
  <c r="AA189" i="1" s="1"/>
</calcChain>
</file>

<file path=xl/sharedStrings.xml><?xml version="1.0" encoding="utf-8"?>
<sst xmlns="http://schemas.openxmlformats.org/spreadsheetml/2006/main" count="230" uniqueCount="210">
  <si>
    <t>Airport Fund</t>
  </si>
  <si>
    <t>Community Buildings Department</t>
  </si>
  <si>
    <t>Electrical Department</t>
  </si>
  <si>
    <t>Fire Department</t>
  </si>
  <si>
    <t>Gas Utility Department</t>
  </si>
  <si>
    <t>General Fund</t>
  </si>
  <si>
    <t>Golf Fund</t>
  </si>
  <si>
    <t>Hospital Bond Sinking Fund</t>
  </si>
  <si>
    <t>Library Department</t>
  </si>
  <si>
    <t>Park Department</t>
  </si>
  <si>
    <t>Pheasant Ridge Trail Department</t>
  </si>
  <si>
    <t>Police Protection Department</t>
  </si>
  <si>
    <t>Pool Department</t>
  </si>
  <si>
    <t>Recreation Department</t>
  </si>
  <si>
    <t>RV Park Fund</t>
  </si>
  <si>
    <t>Sanitation Department</t>
  </si>
  <si>
    <t>Shop Department</t>
  </si>
  <si>
    <t>Street Department</t>
  </si>
  <si>
    <t>Wastewater Utility Department</t>
  </si>
  <si>
    <t>Water Utility Department</t>
  </si>
  <si>
    <t>TOTAL</t>
  </si>
  <si>
    <t>Oct '18 - Sep 19</t>
  </si>
  <si>
    <t>Ordinary Income/Expense</t>
  </si>
  <si>
    <t>Income</t>
  </si>
  <si>
    <t>01.4000 · Taxes</t>
  </si>
  <si>
    <t>01.4200 · Motor Vehicle Taxes</t>
  </si>
  <si>
    <t>01.4300 · Local Option Sales Tax 1%</t>
  </si>
  <si>
    <t>01.4301 · PropertyTaxes</t>
  </si>
  <si>
    <t>01.4302 · Local Option Sales Tax 1/2%</t>
  </si>
  <si>
    <t>Total 01.4000 · Taxes</t>
  </si>
  <si>
    <t>02.4000 · Intergovernmental</t>
  </si>
  <si>
    <t>02.4100 · Municipal Equalization</t>
  </si>
  <si>
    <t>02.4300 · State Aid</t>
  </si>
  <si>
    <t>02.4400 · Highway Allocation/Incentive</t>
  </si>
  <si>
    <t>02.4500 · Motor Vehicle Fee</t>
  </si>
  <si>
    <t>02.4700 · 5%-Lieu of Tax</t>
  </si>
  <si>
    <t>02.4702 · Motor Vehicle Pro-rate</t>
  </si>
  <si>
    <t>Total 02.4000 · Intergovernmental</t>
  </si>
  <si>
    <t>03.4000 · Fees, Licenses, &amp;  Other</t>
  </si>
  <si>
    <t>03.4010 · Building Permits &amp; Fees</t>
  </si>
  <si>
    <t>03.4020 · Concessions Sales</t>
  </si>
  <si>
    <t>03.4021 · Beer Sales</t>
  </si>
  <si>
    <t>03.4022 · Drinks</t>
  </si>
  <si>
    <t>03.4023 · Soda</t>
  </si>
  <si>
    <t>03.4024 · Candy, Chips, Nuts, Etc.</t>
  </si>
  <si>
    <t>03.4025 · Cigarettes &amp; Cigars</t>
  </si>
  <si>
    <t>03.4030 · Deposits -Gas,Wat, Sew; Compost</t>
  </si>
  <si>
    <t>03.4035 · Compost Key Fees</t>
  </si>
  <si>
    <t>03.4040 · Contributions Restricted</t>
  </si>
  <si>
    <t>03.4050 · Franchise Fees</t>
  </si>
  <si>
    <t>03.4051 · Pro Agreement-N.P.P.D.</t>
  </si>
  <si>
    <t>03.4052 · US Cellular Water Tower Lease</t>
  </si>
  <si>
    <t>03.4060 · Interest Income</t>
  </si>
  <si>
    <t>03.4065 · Dog Tags</t>
  </si>
  <si>
    <t>03.4070 · Library Fines</t>
  </si>
  <si>
    <t>03.4080 · Liquor License</t>
  </si>
  <si>
    <t>03.4100 · Miscellaneous Other Income</t>
  </si>
  <si>
    <t>03.4120 · Rent Income</t>
  </si>
  <si>
    <t>03.4140 · Swim Pool Tickets</t>
  </si>
  <si>
    <t>03.4150 · Tobacco Licenses</t>
  </si>
  <si>
    <t>03.4803 · Dept of Aeronautics-Pave Runway</t>
  </si>
  <si>
    <t>Total 03.4000 · Fees, Licenses, &amp;  Other</t>
  </si>
  <si>
    <t>04.4000 · Charges for Services</t>
  </si>
  <si>
    <t>04.4050 · Metered Sales</t>
  </si>
  <si>
    <t>04.4060 · Fuel Sales</t>
  </si>
  <si>
    <t>04.4075 · Metered Sales/Past Consumption</t>
  </si>
  <si>
    <t>04.4100 · Wastewater Charges</t>
  </si>
  <si>
    <t>04.4200 · Trash Service Charges</t>
  </si>
  <si>
    <t>04.4300 · Golf Cart Storage</t>
  </si>
  <si>
    <t>04.4310 · Golf Cart Rental</t>
  </si>
  <si>
    <t>04.4320 · Golf Membership Dues</t>
  </si>
  <si>
    <t>04.4330 · Golf Green Fees</t>
  </si>
  <si>
    <t>04.4400 · Campground Fees</t>
  </si>
  <si>
    <t>04.4800 · Lodging Tax Collected</t>
  </si>
  <si>
    <t>04.4900 · Sales Tax Collected</t>
  </si>
  <si>
    <t>Total 04.4000 · Charges for Services</t>
  </si>
  <si>
    <t>Total Income</t>
  </si>
  <si>
    <t>Gross Profit</t>
  </si>
  <si>
    <t>Expense</t>
  </si>
  <si>
    <t>10.1000 · Personal Services</t>
  </si>
  <si>
    <t>10.1002 · Salary Elected Officials</t>
  </si>
  <si>
    <t>10.1005 · Salary Wages</t>
  </si>
  <si>
    <t>10.1007 · Severence Pay</t>
  </si>
  <si>
    <t>10.1010 · Hourly Wages</t>
  </si>
  <si>
    <t>10.1020 · Overtime Wages</t>
  </si>
  <si>
    <t>10.1060 · Employee Bonus</t>
  </si>
  <si>
    <t>10.1061 · Building Permit Commissions</t>
  </si>
  <si>
    <t>10.1070 · Clothing/Auto/Cell Allowance</t>
  </si>
  <si>
    <t>10.2000 · Employee Pension</t>
  </si>
  <si>
    <t>10.2010 · Emp Health &amp; Life Insurance</t>
  </si>
  <si>
    <t>10.2020 · Employee Dental Insurance</t>
  </si>
  <si>
    <t>10.2030 · Employee Eyecare Insurance</t>
  </si>
  <si>
    <t>10.3000 · Payroll Taxes</t>
  </si>
  <si>
    <t>10.4005 · Nonemployee Compensation</t>
  </si>
  <si>
    <t>Total 10.1000 · Personal Services</t>
  </si>
  <si>
    <t>20.1000 · Operating Expenses</t>
  </si>
  <si>
    <t>20.1001 · Advertising</t>
  </si>
  <si>
    <t>20.1005 · Animal Control</t>
  </si>
  <si>
    <t>20.1010 · Audit &amp; Accounting Fees</t>
  </si>
  <si>
    <t>20.1011 · Bank Charges</t>
  </si>
  <si>
    <t>20.1015 · Cable Television Expense</t>
  </si>
  <si>
    <t>20.1016 · City Wide Clean Up</t>
  </si>
  <si>
    <t>20.1020 · Contractual Services</t>
  </si>
  <si>
    <t>20.1025 · Computer Services &amp; Software</t>
  </si>
  <si>
    <t>20.1029 · Credit Card Transaction</t>
  </si>
  <si>
    <t>20.1030 · Deposit Refunds</t>
  </si>
  <si>
    <t>20.1035 · Dues &amp; Fees</t>
  </si>
  <si>
    <t>20.1036 · Ec. Development * Newsletter</t>
  </si>
  <si>
    <t>20.1037 · Economic Development</t>
  </si>
  <si>
    <t>20.1038 · Ec. Development * A D C</t>
  </si>
  <si>
    <t>20.1040 · Electric Expense</t>
  </si>
  <si>
    <t>20.1045 · Employee Appreciation</t>
  </si>
  <si>
    <t>20.1050 · Engineering Fees</t>
  </si>
  <si>
    <t>20.1060 · Fuel &amp; Oil</t>
  </si>
  <si>
    <t>20.1070 · Gas Purchased</t>
  </si>
  <si>
    <t>20.1085 · Fuel Purchases</t>
  </si>
  <si>
    <t>20.1090 · Gas, Water, &amp; Wastewater</t>
  </si>
  <si>
    <t>20.1100 · Insurance Expense</t>
  </si>
  <si>
    <t>20.1102 · Internet Expense</t>
  </si>
  <si>
    <t>20.1105 · Land Lease</t>
  </si>
  <si>
    <t>20.1110 · Legal Fees</t>
  </si>
  <si>
    <t>20.1120 · Line Maintenance</t>
  </si>
  <si>
    <t>20.1135 · Liquor &amp; Tobacco License</t>
  </si>
  <si>
    <t>20.1140 · Lodging Tax in Sales</t>
  </si>
  <si>
    <t>20.1145 · Machinery &amp; Equip - Fuel</t>
  </si>
  <si>
    <t>20.1146 · Machinery &amp; Equip - Oil &amp; Greas</t>
  </si>
  <si>
    <t>20.1147 · Machinery &amp; Equip - Tire/Repair</t>
  </si>
  <si>
    <t>20.1150 · Miscellaneous Other Expense</t>
  </si>
  <si>
    <t>20.1152 · Nuisances</t>
  </si>
  <si>
    <t>20.1155 · Other Professional Fees</t>
  </si>
  <si>
    <t>20.1158 · Pool Certification</t>
  </si>
  <si>
    <t>20.1160 · Postage &amp; Freight Expense</t>
  </si>
  <si>
    <t>20.1170 · Printing &amp; Publishing</t>
  </si>
  <si>
    <t>20.1180 · Professional &amp; School</t>
  </si>
  <si>
    <t>20.1185 · Publicity</t>
  </si>
  <si>
    <t>20.1187 · Recycling Fees</t>
  </si>
  <si>
    <t>20.1190 · Repairs &amp; Maint. Buildings</t>
  </si>
  <si>
    <t>20.1195 · Repairs &amp; Maint. Dumpsters &amp; Mi</t>
  </si>
  <si>
    <t>20.1200 · Repairs &amp; Maint. Equipment</t>
  </si>
  <si>
    <t>20.1210 · Repairs &amp; Maint. Grounds</t>
  </si>
  <si>
    <t>20.1220 · Repairs &amp; Maint. Wells</t>
  </si>
  <si>
    <t>20.1225 · Repairs &amp; Maint. Streets</t>
  </si>
  <si>
    <t>20.1226 · Repairs &amp; Maint. Sidewalks</t>
  </si>
  <si>
    <t>20.1230 · Sales Tax in Sales</t>
  </si>
  <si>
    <t>20.1231 · Sales Tax in Sales - Golf</t>
  </si>
  <si>
    <t>20.1235 · Subscriptions</t>
  </si>
  <si>
    <t>20.1240 · Telephone Expense</t>
  </si>
  <si>
    <t>20.1250 · Trash Removal</t>
  </si>
  <si>
    <t>20.1260 · Travel &amp; Meal Expense</t>
  </si>
  <si>
    <t>20.1270 · Uniform Expense</t>
  </si>
  <si>
    <t>20.1280 · Water Testing</t>
  </si>
  <si>
    <t>Total 20.1000 · Operating Expenses</t>
  </si>
  <si>
    <t>30.1000 · Materials &amp; Supplies</t>
  </si>
  <si>
    <t>30.1010 · Asphaltic</t>
  </si>
  <si>
    <t>30.1020 · Books - Restricted</t>
  </si>
  <si>
    <t>30.1030 · Chemicals</t>
  </si>
  <si>
    <t>30.1040 · Concession Supplies</t>
  </si>
  <si>
    <t>30.1041 · Purchases Beer</t>
  </si>
  <si>
    <t>30.1042 · Purchases Beverages</t>
  </si>
  <si>
    <t>30.1044 · Purchases Food</t>
  </si>
  <si>
    <t>30.1045 · Purchases Liquor</t>
  </si>
  <si>
    <t>30.1047 · Purchases Pop</t>
  </si>
  <si>
    <t>30.1050 · Concrete</t>
  </si>
  <si>
    <t>30.1060 · Gravel &amp; Barrow</t>
  </si>
  <si>
    <t>30.1070 · Magazines</t>
  </si>
  <si>
    <t>30.1090 · Office Supplies</t>
  </si>
  <si>
    <t>30.1100 · Signs &amp; Posts</t>
  </si>
  <si>
    <t>30.1110 · Small Tools</t>
  </si>
  <si>
    <t>30.1120 · Supplies</t>
  </si>
  <si>
    <t>30.1130 · Videos</t>
  </si>
  <si>
    <t>Total 30.1000 · Materials &amp; Supplies</t>
  </si>
  <si>
    <t>40.1000 · Equipment Rental</t>
  </si>
  <si>
    <t>40.1100 · Equipment Rentals</t>
  </si>
  <si>
    <t>Total 40.1000 · Equipment Rental</t>
  </si>
  <si>
    <t>50.1000 · Capital Outlay</t>
  </si>
  <si>
    <t>50.1100 · Cap Outlay - Real Property</t>
  </si>
  <si>
    <t>50.1200 · Cap Outlay - Buildings</t>
  </si>
  <si>
    <t>50.1300 · Cap Outlay - Equip &amp; fixtures</t>
  </si>
  <si>
    <t>50.1400 · Cap Outlay - Vehicles</t>
  </si>
  <si>
    <t>50.1600 · Cap Outlay - Grounds Projects</t>
  </si>
  <si>
    <t>50.1800 · Cap Outlay - Water Utility proj</t>
  </si>
  <si>
    <t>50.2300 · Cap Outlay - Annex. Projects</t>
  </si>
  <si>
    <t>50.2400 · Cap Outlay - Subdivision Proj.</t>
  </si>
  <si>
    <t>Total 50.1000 · Capital Outlay</t>
  </si>
  <si>
    <t>60.1000 · Debt Service</t>
  </si>
  <si>
    <t>60.1500 · Bond Principal Payments</t>
  </si>
  <si>
    <t>60.2000 · Bond Interest Payments</t>
  </si>
  <si>
    <t>60.2500 · Loan Principal Payments</t>
  </si>
  <si>
    <t>60.3000 · Loan Interest Payments</t>
  </si>
  <si>
    <t>Total 60.1000 · Debt Service</t>
  </si>
  <si>
    <t>Total Expense</t>
  </si>
  <si>
    <t>Net Ordinary Income</t>
  </si>
  <si>
    <t>Other Income/Expense</t>
  </si>
  <si>
    <t>Other Income</t>
  </si>
  <si>
    <t>05.5000 · Bond Proceeds</t>
  </si>
  <si>
    <t>70.1000 · Other Financing Sources</t>
  </si>
  <si>
    <t>70.1500 · Transfers In</t>
  </si>
  <si>
    <t>70.1505 · Transfer In - Sales Tax</t>
  </si>
  <si>
    <t>70.3000 · Bond Proceeds</t>
  </si>
  <si>
    <t>Total 70.1000 · Other Financing Sources</t>
  </si>
  <si>
    <t>Total Other Income</t>
  </si>
  <si>
    <t>Other Expense</t>
  </si>
  <si>
    <t>70.5000 · Other Financing Uses</t>
  </si>
  <si>
    <t>70.5500 · Transfers Out</t>
  </si>
  <si>
    <t>70.5505 · Transfer Out - Sales Tax</t>
  </si>
  <si>
    <t>Total 70.5000 · Other Financing Uses</t>
  </si>
  <si>
    <t>Total Other Expense</t>
  </si>
  <si>
    <t>Net Other Income</t>
  </si>
  <si>
    <t>Net Income</t>
  </si>
  <si>
    <t>2018-2019 BUDGET by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</si>
</sst>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49" fontId="1" fillId="0" borderId="0" xfId="0" applyNumberFormat="1" applyFont="1"/>
    <xf numFmtId="39" fontId="2" fillId="0" borderId="0" xfId="0" applyNumberFormat="1" applyFont="1"/>
    <xf numFmtId="39" fontId="2" fillId="0" borderId="2" xfId="0" applyNumberFormat="1" applyFont="1" applyBorder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3" xfId="0" applyNumberFormat="1" applyFont="1" applyBorder="1"/>
    <xf numFmtId="39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  <xf numFmtId="49" fontId="1" fillId="0" borderId="0" xfId="0" applyNumberFormat="1" applyFont="1" applyAlignment="1">
      <alignment wrapText="1"/>
    </xf>
    <xf numFmtId="49" fontId="1" fillId="0" borderId="0" xfId="0" applyNumberFormat="1" applyFont="1" applyBorder="1" applyAlignment="1">
      <alignment horizontal="centerContinuous" wrapText="1"/>
    </xf>
    <xf numFmtId="0" fontId="0" fillId="0" borderId="0" xfId="0" applyAlignment="1">
      <alignment wrapText="1"/>
    </xf>
  </cellXfs>
  <cellStyles count="2">
    <cellStyle name="Normal" xfId="0" builtinId="0"/>
    <cellStyle name="Normal 2" xfId="1" xr:uid="{FBB77542-045F-4C95-96F0-FCDF577C6A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9F6AD-ECFE-4521-884B-89544039B4B8}">
  <dimension ref="B1:H40"/>
  <sheetViews>
    <sheetView showGridLines="0" zoomScale="84" zoomScaleNormal="84" workbookViewId="0"/>
  </sheetViews>
  <sheetFormatPr defaultColWidth="8.85546875" defaultRowHeight="15" x14ac:dyDescent="0.25"/>
  <cols>
    <col min="1" max="1" width="3" style="14" customWidth="1"/>
    <col min="2" max="2" width="4.140625" style="14" customWidth="1"/>
    <col min="3" max="3" width="54" style="14" customWidth="1"/>
    <col min="4" max="4" width="3.7109375" style="14" customWidth="1"/>
    <col min="5" max="5" width="90.28515625" style="14" customWidth="1"/>
    <col min="6" max="7" width="8.85546875" style="14"/>
    <col min="8" max="8" width="15.42578125" style="14" customWidth="1"/>
    <col min="9" max="9" width="5.140625" style="14" customWidth="1"/>
    <col min="10" max="11" width="8.85546875" style="14"/>
    <col min="12" max="12" width="3" style="14" customWidth="1"/>
    <col min="13" max="15" width="8.85546875" style="14"/>
    <col min="16" max="16" width="7" style="14" customWidth="1"/>
    <col min="17" max="256" width="8.85546875" style="14"/>
    <col min="257" max="257" width="3" style="14" customWidth="1"/>
    <col min="258" max="258" width="4.140625" style="14" customWidth="1"/>
    <col min="259" max="259" width="54" style="14" customWidth="1"/>
    <col min="260" max="260" width="3.7109375" style="14" customWidth="1"/>
    <col min="261" max="261" width="90.28515625" style="14" customWidth="1"/>
    <col min="262" max="263" width="8.85546875" style="14"/>
    <col min="264" max="264" width="15.42578125" style="14" customWidth="1"/>
    <col min="265" max="265" width="5.140625" style="14" customWidth="1"/>
    <col min="266" max="267" width="8.85546875" style="14"/>
    <col min="268" max="268" width="3" style="14" customWidth="1"/>
    <col min="269" max="271" width="8.85546875" style="14"/>
    <col min="272" max="272" width="7" style="14" customWidth="1"/>
    <col min="273" max="512" width="8.85546875" style="14"/>
    <col min="513" max="513" width="3" style="14" customWidth="1"/>
    <col min="514" max="514" width="4.140625" style="14" customWidth="1"/>
    <col min="515" max="515" width="54" style="14" customWidth="1"/>
    <col min="516" max="516" width="3.7109375" style="14" customWidth="1"/>
    <col min="517" max="517" width="90.28515625" style="14" customWidth="1"/>
    <col min="518" max="519" width="8.85546875" style="14"/>
    <col min="520" max="520" width="15.42578125" style="14" customWidth="1"/>
    <col min="521" max="521" width="5.140625" style="14" customWidth="1"/>
    <col min="522" max="523" width="8.85546875" style="14"/>
    <col min="524" max="524" width="3" style="14" customWidth="1"/>
    <col min="525" max="527" width="8.85546875" style="14"/>
    <col min="528" max="528" width="7" style="14" customWidth="1"/>
    <col min="529" max="768" width="8.85546875" style="14"/>
    <col min="769" max="769" width="3" style="14" customWidth="1"/>
    <col min="770" max="770" width="4.140625" style="14" customWidth="1"/>
    <col min="771" max="771" width="54" style="14" customWidth="1"/>
    <col min="772" max="772" width="3.7109375" style="14" customWidth="1"/>
    <col min="773" max="773" width="90.28515625" style="14" customWidth="1"/>
    <col min="774" max="775" width="8.85546875" style="14"/>
    <col min="776" max="776" width="15.42578125" style="14" customWidth="1"/>
    <col min="777" max="777" width="5.140625" style="14" customWidth="1"/>
    <col min="778" max="779" width="8.85546875" style="14"/>
    <col min="780" max="780" width="3" style="14" customWidth="1"/>
    <col min="781" max="783" width="8.85546875" style="14"/>
    <col min="784" max="784" width="7" style="14" customWidth="1"/>
    <col min="785" max="1024" width="8.85546875" style="14"/>
    <col min="1025" max="1025" width="3" style="14" customWidth="1"/>
    <col min="1026" max="1026" width="4.140625" style="14" customWidth="1"/>
    <col min="1027" max="1027" width="54" style="14" customWidth="1"/>
    <col min="1028" max="1028" width="3.7109375" style="14" customWidth="1"/>
    <col min="1029" max="1029" width="90.28515625" style="14" customWidth="1"/>
    <col min="1030" max="1031" width="8.85546875" style="14"/>
    <col min="1032" max="1032" width="15.42578125" style="14" customWidth="1"/>
    <col min="1033" max="1033" width="5.140625" style="14" customWidth="1"/>
    <col min="1034" max="1035" width="8.85546875" style="14"/>
    <col min="1036" max="1036" width="3" style="14" customWidth="1"/>
    <col min="1037" max="1039" width="8.85546875" style="14"/>
    <col min="1040" max="1040" width="7" style="14" customWidth="1"/>
    <col min="1041" max="1280" width="8.85546875" style="14"/>
    <col min="1281" max="1281" width="3" style="14" customWidth="1"/>
    <col min="1282" max="1282" width="4.140625" style="14" customWidth="1"/>
    <col min="1283" max="1283" width="54" style="14" customWidth="1"/>
    <col min="1284" max="1284" width="3.7109375" style="14" customWidth="1"/>
    <col min="1285" max="1285" width="90.28515625" style="14" customWidth="1"/>
    <col min="1286" max="1287" width="8.85546875" style="14"/>
    <col min="1288" max="1288" width="15.42578125" style="14" customWidth="1"/>
    <col min="1289" max="1289" width="5.140625" style="14" customWidth="1"/>
    <col min="1290" max="1291" width="8.85546875" style="14"/>
    <col min="1292" max="1292" width="3" style="14" customWidth="1"/>
    <col min="1293" max="1295" width="8.85546875" style="14"/>
    <col min="1296" max="1296" width="7" style="14" customWidth="1"/>
    <col min="1297" max="1536" width="8.85546875" style="14"/>
    <col min="1537" max="1537" width="3" style="14" customWidth="1"/>
    <col min="1538" max="1538" width="4.140625" style="14" customWidth="1"/>
    <col min="1539" max="1539" width="54" style="14" customWidth="1"/>
    <col min="1540" max="1540" width="3.7109375" style="14" customWidth="1"/>
    <col min="1541" max="1541" width="90.28515625" style="14" customWidth="1"/>
    <col min="1542" max="1543" width="8.85546875" style="14"/>
    <col min="1544" max="1544" width="15.42578125" style="14" customWidth="1"/>
    <col min="1545" max="1545" width="5.140625" style="14" customWidth="1"/>
    <col min="1546" max="1547" width="8.85546875" style="14"/>
    <col min="1548" max="1548" width="3" style="14" customWidth="1"/>
    <col min="1549" max="1551" width="8.85546875" style="14"/>
    <col min="1552" max="1552" width="7" style="14" customWidth="1"/>
    <col min="1553" max="1792" width="8.85546875" style="14"/>
    <col min="1793" max="1793" width="3" style="14" customWidth="1"/>
    <col min="1794" max="1794" width="4.140625" style="14" customWidth="1"/>
    <col min="1795" max="1795" width="54" style="14" customWidth="1"/>
    <col min="1796" max="1796" width="3.7109375" style="14" customWidth="1"/>
    <col min="1797" max="1797" width="90.28515625" style="14" customWidth="1"/>
    <col min="1798" max="1799" width="8.85546875" style="14"/>
    <col min="1800" max="1800" width="15.42578125" style="14" customWidth="1"/>
    <col min="1801" max="1801" width="5.140625" style="14" customWidth="1"/>
    <col min="1802" max="1803" width="8.85546875" style="14"/>
    <col min="1804" max="1804" width="3" style="14" customWidth="1"/>
    <col min="1805" max="1807" width="8.85546875" style="14"/>
    <col min="1808" max="1808" width="7" style="14" customWidth="1"/>
    <col min="1809" max="2048" width="8.85546875" style="14"/>
    <col min="2049" max="2049" width="3" style="14" customWidth="1"/>
    <col min="2050" max="2050" width="4.140625" style="14" customWidth="1"/>
    <col min="2051" max="2051" width="54" style="14" customWidth="1"/>
    <col min="2052" max="2052" width="3.7109375" style="14" customWidth="1"/>
    <col min="2053" max="2053" width="90.28515625" style="14" customWidth="1"/>
    <col min="2054" max="2055" width="8.85546875" style="14"/>
    <col min="2056" max="2056" width="15.42578125" style="14" customWidth="1"/>
    <col min="2057" max="2057" width="5.140625" style="14" customWidth="1"/>
    <col min="2058" max="2059" width="8.85546875" style="14"/>
    <col min="2060" max="2060" width="3" style="14" customWidth="1"/>
    <col min="2061" max="2063" width="8.85546875" style="14"/>
    <col min="2064" max="2064" width="7" style="14" customWidth="1"/>
    <col min="2065" max="2304" width="8.85546875" style="14"/>
    <col min="2305" max="2305" width="3" style="14" customWidth="1"/>
    <col min="2306" max="2306" width="4.140625" style="14" customWidth="1"/>
    <col min="2307" max="2307" width="54" style="14" customWidth="1"/>
    <col min="2308" max="2308" width="3.7109375" style="14" customWidth="1"/>
    <col min="2309" max="2309" width="90.28515625" style="14" customWidth="1"/>
    <col min="2310" max="2311" width="8.85546875" style="14"/>
    <col min="2312" max="2312" width="15.42578125" style="14" customWidth="1"/>
    <col min="2313" max="2313" width="5.140625" style="14" customWidth="1"/>
    <col min="2314" max="2315" width="8.85546875" style="14"/>
    <col min="2316" max="2316" width="3" style="14" customWidth="1"/>
    <col min="2317" max="2319" width="8.85546875" style="14"/>
    <col min="2320" max="2320" width="7" style="14" customWidth="1"/>
    <col min="2321" max="2560" width="8.85546875" style="14"/>
    <col min="2561" max="2561" width="3" style="14" customWidth="1"/>
    <col min="2562" max="2562" width="4.140625" style="14" customWidth="1"/>
    <col min="2563" max="2563" width="54" style="14" customWidth="1"/>
    <col min="2564" max="2564" width="3.7109375" style="14" customWidth="1"/>
    <col min="2565" max="2565" width="90.28515625" style="14" customWidth="1"/>
    <col min="2566" max="2567" width="8.85546875" style="14"/>
    <col min="2568" max="2568" width="15.42578125" style="14" customWidth="1"/>
    <col min="2569" max="2569" width="5.140625" style="14" customWidth="1"/>
    <col min="2570" max="2571" width="8.85546875" style="14"/>
    <col min="2572" max="2572" width="3" style="14" customWidth="1"/>
    <col min="2573" max="2575" width="8.85546875" style="14"/>
    <col min="2576" max="2576" width="7" style="14" customWidth="1"/>
    <col min="2577" max="2816" width="8.85546875" style="14"/>
    <col min="2817" max="2817" width="3" style="14" customWidth="1"/>
    <col min="2818" max="2818" width="4.140625" style="14" customWidth="1"/>
    <col min="2819" max="2819" width="54" style="14" customWidth="1"/>
    <col min="2820" max="2820" width="3.7109375" style="14" customWidth="1"/>
    <col min="2821" max="2821" width="90.28515625" style="14" customWidth="1"/>
    <col min="2822" max="2823" width="8.85546875" style="14"/>
    <col min="2824" max="2824" width="15.42578125" style="14" customWidth="1"/>
    <col min="2825" max="2825" width="5.140625" style="14" customWidth="1"/>
    <col min="2826" max="2827" width="8.85546875" style="14"/>
    <col min="2828" max="2828" width="3" style="14" customWidth="1"/>
    <col min="2829" max="2831" width="8.85546875" style="14"/>
    <col min="2832" max="2832" width="7" style="14" customWidth="1"/>
    <col min="2833" max="3072" width="8.85546875" style="14"/>
    <col min="3073" max="3073" width="3" style="14" customWidth="1"/>
    <col min="3074" max="3074" width="4.140625" style="14" customWidth="1"/>
    <col min="3075" max="3075" width="54" style="14" customWidth="1"/>
    <col min="3076" max="3076" width="3.7109375" style="14" customWidth="1"/>
    <col min="3077" max="3077" width="90.28515625" style="14" customWidth="1"/>
    <col min="3078" max="3079" width="8.85546875" style="14"/>
    <col min="3080" max="3080" width="15.42578125" style="14" customWidth="1"/>
    <col min="3081" max="3081" width="5.140625" style="14" customWidth="1"/>
    <col min="3082" max="3083" width="8.85546875" style="14"/>
    <col min="3084" max="3084" width="3" style="14" customWidth="1"/>
    <col min="3085" max="3087" width="8.85546875" style="14"/>
    <col min="3088" max="3088" width="7" style="14" customWidth="1"/>
    <col min="3089" max="3328" width="8.85546875" style="14"/>
    <col min="3329" max="3329" width="3" style="14" customWidth="1"/>
    <col min="3330" max="3330" width="4.140625" style="14" customWidth="1"/>
    <col min="3331" max="3331" width="54" style="14" customWidth="1"/>
    <col min="3332" max="3332" width="3.7109375" style="14" customWidth="1"/>
    <col min="3333" max="3333" width="90.28515625" style="14" customWidth="1"/>
    <col min="3334" max="3335" width="8.85546875" style="14"/>
    <col min="3336" max="3336" width="15.42578125" style="14" customWidth="1"/>
    <col min="3337" max="3337" width="5.140625" style="14" customWidth="1"/>
    <col min="3338" max="3339" width="8.85546875" style="14"/>
    <col min="3340" max="3340" width="3" style="14" customWidth="1"/>
    <col min="3341" max="3343" width="8.85546875" style="14"/>
    <col min="3344" max="3344" width="7" style="14" customWidth="1"/>
    <col min="3345" max="3584" width="8.85546875" style="14"/>
    <col min="3585" max="3585" width="3" style="14" customWidth="1"/>
    <col min="3586" max="3586" width="4.140625" style="14" customWidth="1"/>
    <col min="3587" max="3587" width="54" style="14" customWidth="1"/>
    <col min="3588" max="3588" width="3.7109375" style="14" customWidth="1"/>
    <col min="3589" max="3589" width="90.28515625" style="14" customWidth="1"/>
    <col min="3590" max="3591" width="8.85546875" style="14"/>
    <col min="3592" max="3592" width="15.42578125" style="14" customWidth="1"/>
    <col min="3593" max="3593" width="5.140625" style="14" customWidth="1"/>
    <col min="3594" max="3595" width="8.85546875" style="14"/>
    <col min="3596" max="3596" width="3" style="14" customWidth="1"/>
    <col min="3597" max="3599" width="8.85546875" style="14"/>
    <col min="3600" max="3600" width="7" style="14" customWidth="1"/>
    <col min="3601" max="3840" width="8.85546875" style="14"/>
    <col min="3841" max="3841" width="3" style="14" customWidth="1"/>
    <col min="3842" max="3842" width="4.140625" style="14" customWidth="1"/>
    <col min="3843" max="3843" width="54" style="14" customWidth="1"/>
    <col min="3844" max="3844" width="3.7109375" style="14" customWidth="1"/>
    <col min="3845" max="3845" width="90.28515625" style="14" customWidth="1"/>
    <col min="3846" max="3847" width="8.85546875" style="14"/>
    <col min="3848" max="3848" width="15.42578125" style="14" customWidth="1"/>
    <col min="3849" max="3849" width="5.140625" style="14" customWidth="1"/>
    <col min="3850" max="3851" width="8.85546875" style="14"/>
    <col min="3852" max="3852" width="3" style="14" customWidth="1"/>
    <col min="3853" max="3855" width="8.85546875" style="14"/>
    <col min="3856" max="3856" width="7" style="14" customWidth="1"/>
    <col min="3857" max="4096" width="8.85546875" style="14"/>
    <col min="4097" max="4097" width="3" style="14" customWidth="1"/>
    <col min="4098" max="4098" width="4.140625" style="14" customWidth="1"/>
    <col min="4099" max="4099" width="54" style="14" customWidth="1"/>
    <col min="4100" max="4100" width="3.7109375" style="14" customWidth="1"/>
    <col min="4101" max="4101" width="90.28515625" style="14" customWidth="1"/>
    <col min="4102" max="4103" width="8.85546875" style="14"/>
    <col min="4104" max="4104" width="15.42578125" style="14" customWidth="1"/>
    <col min="4105" max="4105" width="5.140625" style="14" customWidth="1"/>
    <col min="4106" max="4107" width="8.85546875" style="14"/>
    <col min="4108" max="4108" width="3" style="14" customWidth="1"/>
    <col min="4109" max="4111" width="8.85546875" style="14"/>
    <col min="4112" max="4112" width="7" style="14" customWidth="1"/>
    <col min="4113" max="4352" width="8.85546875" style="14"/>
    <col min="4353" max="4353" width="3" style="14" customWidth="1"/>
    <col min="4354" max="4354" width="4.140625" style="14" customWidth="1"/>
    <col min="4355" max="4355" width="54" style="14" customWidth="1"/>
    <col min="4356" max="4356" width="3.7109375" style="14" customWidth="1"/>
    <col min="4357" max="4357" width="90.28515625" style="14" customWidth="1"/>
    <col min="4358" max="4359" width="8.85546875" style="14"/>
    <col min="4360" max="4360" width="15.42578125" style="14" customWidth="1"/>
    <col min="4361" max="4361" width="5.140625" style="14" customWidth="1"/>
    <col min="4362" max="4363" width="8.85546875" style="14"/>
    <col min="4364" max="4364" width="3" style="14" customWidth="1"/>
    <col min="4365" max="4367" width="8.85546875" style="14"/>
    <col min="4368" max="4368" width="7" style="14" customWidth="1"/>
    <col min="4369" max="4608" width="8.85546875" style="14"/>
    <col min="4609" max="4609" width="3" style="14" customWidth="1"/>
    <col min="4610" max="4610" width="4.140625" style="14" customWidth="1"/>
    <col min="4611" max="4611" width="54" style="14" customWidth="1"/>
    <col min="4612" max="4612" width="3.7109375" style="14" customWidth="1"/>
    <col min="4613" max="4613" width="90.28515625" style="14" customWidth="1"/>
    <col min="4614" max="4615" width="8.85546875" style="14"/>
    <col min="4616" max="4616" width="15.42578125" style="14" customWidth="1"/>
    <col min="4617" max="4617" width="5.140625" style="14" customWidth="1"/>
    <col min="4618" max="4619" width="8.85546875" style="14"/>
    <col min="4620" max="4620" width="3" style="14" customWidth="1"/>
    <col min="4621" max="4623" width="8.85546875" style="14"/>
    <col min="4624" max="4624" width="7" style="14" customWidth="1"/>
    <col min="4625" max="4864" width="8.85546875" style="14"/>
    <col min="4865" max="4865" width="3" style="14" customWidth="1"/>
    <col min="4866" max="4866" width="4.140625" style="14" customWidth="1"/>
    <col min="4867" max="4867" width="54" style="14" customWidth="1"/>
    <col min="4868" max="4868" width="3.7109375" style="14" customWidth="1"/>
    <col min="4869" max="4869" width="90.28515625" style="14" customWidth="1"/>
    <col min="4870" max="4871" width="8.85546875" style="14"/>
    <col min="4872" max="4872" width="15.42578125" style="14" customWidth="1"/>
    <col min="4873" max="4873" width="5.140625" style="14" customWidth="1"/>
    <col min="4874" max="4875" width="8.85546875" style="14"/>
    <col min="4876" max="4876" width="3" style="14" customWidth="1"/>
    <col min="4877" max="4879" width="8.85546875" style="14"/>
    <col min="4880" max="4880" width="7" style="14" customWidth="1"/>
    <col min="4881" max="5120" width="8.85546875" style="14"/>
    <col min="5121" max="5121" width="3" style="14" customWidth="1"/>
    <col min="5122" max="5122" width="4.140625" style="14" customWidth="1"/>
    <col min="5123" max="5123" width="54" style="14" customWidth="1"/>
    <col min="5124" max="5124" width="3.7109375" style="14" customWidth="1"/>
    <col min="5125" max="5125" width="90.28515625" style="14" customWidth="1"/>
    <col min="5126" max="5127" width="8.85546875" style="14"/>
    <col min="5128" max="5128" width="15.42578125" style="14" customWidth="1"/>
    <col min="5129" max="5129" width="5.140625" style="14" customWidth="1"/>
    <col min="5130" max="5131" width="8.85546875" style="14"/>
    <col min="5132" max="5132" width="3" style="14" customWidth="1"/>
    <col min="5133" max="5135" width="8.85546875" style="14"/>
    <col min="5136" max="5136" width="7" style="14" customWidth="1"/>
    <col min="5137" max="5376" width="8.85546875" style="14"/>
    <col min="5377" max="5377" width="3" style="14" customWidth="1"/>
    <col min="5378" max="5378" width="4.140625" style="14" customWidth="1"/>
    <col min="5379" max="5379" width="54" style="14" customWidth="1"/>
    <col min="5380" max="5380" width="3.7109375" style="14" customWidth="1"/>
    <col min="5381" max="5381" width="90.28515625" style="14" customWidth="1"/>
    <col min="5382" max="5383" width="8.85546875" style="14"/>
    <col min="5384" max="5384" width="15.42578125" style="14" customWidth="1"/>
    <col min="5385" max="5385" width="5.140625" style="14" customWidth="1"/>
    <col min="5386" max="5387" width="8.85546875" style="14"/>
    <col min="5388" max="5388" width="3" style="14" customWidth="1"/>
    <col min="5389" max="5391" width="8.85546875" style="14"/>
    <col min="5392" max="5392" width="7" style="14" customWidth="1"/>
    <col min="5393" max="5632" width="8.85546875" style="14"/>
    <col min="5633" max="5633" width="3" style="14" customWidth="1"/>
    <col min="5634" max="5634" width="4.140625" style="14" customWidth="1"/>
    <col min="5635" max="5635" width="54" style="14" customWidth="1"/>
    <col min="5636" max="5636" width="3.7109375" style="14" customWidth="1"/>
    <col min="5637" max="5637" width="90.28515625" style="14" customWidth="1"/>
    <col min="5638" max="5639" width="8.85546875" style="14"/>
    <col min="5640" max="5640" width="15.42578125" style="14" customWidth="1"/>
    <col min="5641" max="5641" width="5.140625" style="14" customWidth="1"/>
    <col min="5642" max="5643" width="8.85546875" style="14"/>
    <col min="5644" max="5644" width="3" style="14" customWidth="1"/>
    <col min="5645" max="5647" width="8.85546875" style="14"/>
    <col min="5648" max="5648" width="7" style="14" customWidth="1"/>
    <col min="5649" max="5888" width="8.85546875" style="14"/>
    <col min="5889" max="5889" width="3" style="14" customWidth="1"/>
    <col min="5890" max="5890" width="4.140625" style="14" customWidth="1"/>
    <col min="5891" max="5891" width="54" style="14" customWidth="1"/>
    <col min="5892" max="5892" width="3.7109375" style="14" customWidth="1"/>
    <col min="5893" max="5893" width="90.28515625" style="14" customWidth="1"/>
    <col min="5894" max="5895" width="8.85546875" style="14"/>
    <col min="5896" max="5896" width="15.42578125" style="14" customWidth="1"/>
    <col min="5897" max="5897" width="5.140625" style="14" customWidth="1"/>
    <col min="5898" max="5899" width="8.85546875" style="14"/>
    <col min="5900" max="5900" width="3" style="14" customWidth="1"/>
    <col min="5901" max="5903" width="8.85546875" style="14"/>
    <col min="5904" max="5904" width="7" style="14" customWidth="1"/>
    <col min="5905" max="6144" width="8.85546875" style="14"/>
    <col min="6145" max="6145" width="3" style="14" customWidth="1"/>
    <col min="6146" max="6146" width="4.140625" style="14" customWidth="1"/>
    <col min="6147" max="6147" width="54" style="14" customWidth="1"/>
    <col min="6148" max="6148" width="3.7109375" style="14" customWidth="1"/>
    <col min="6149" max="6149" width="90.28515625" style="14" customWidth="1"/>
    <col min="6150" max="6151" width="8.85546875" style="14"/>
    <col min="6152" max="6152" width="15.42578125" style="14" customWidth="1"/>
    <col min="6153" max="6153" width="5.140625" style="14" customWidth="1"/>
    <col min="6154" max="6155" width="8.85546875" style="14"/>
    <col min="6156" max="6156" width="3" style="14" customWidth="1"/>
    <col min="6157" max="6159" width="8.85546875" style="14"/>
    <col min="6160" max="6160" width="7" style="14" customWidth="1"/>
    <col min="6161" max="6400" width="8.85546875" style="14"/>
    <col min="6401" max="6401" width="3" style="14" customWidth="1"/>
    <col min="6402" max="6402" width="4.140625" style="14" customWidth="1"/>
    <col min="6403" max="6403" width="54" style="14" customWidth="1"/>
    <col min="6404" max="6404" width="3.7109375" style="14" customWidth="1"/>
    <col min="6405" max="6405" width="90.28515625" style="14" customWidth="1"/>
    <col min="6406" max="6407" width="8.85546875" style="14"/>
    <col min="6408" max="6408" width="15.42578125" style="14" customWidth="1"/>
    <col min="6409" max="6409" width="5.140625" style="14" customWidth="1"/>
    <col min="6410" max="6411" width="8.85546875" style="14"/>
    <col min="6412" max="6412" width="3" style="14" customWidth="1"/>
    <col min="6413" max="6415" width="8.85546875" style="14"/>
    <col min="6416" max="6416" width="7" style="14" customWidth="1"/>
    <col min="6417" max="6656" width="8.85546875" style="14"/>
    <col min="6657" max="6657" width="3" style="14" customWidth="1"/>
    <col min="6658" max="6658" width="4.140625" style="14" customWidth="1"/>
    <col min="6659" max="6659" width="54" style="14" customWidth="1"/>
    <col min="6660" max="6660" width="3.7109375" style="14" customWidth="1"/>
    <col min="6661" max="6661" width="90.28515625" style="14" customWidth="1"/>
    <col min="6662" max="6663" width="8.85546875" style="14"/>
    <col min="6664" max="6664" width="15.42578125" style="14" customWidth="1"/>
    <col min="6665" max="6665" width="5.140625" style="14" customWidth="1"/>
    <col min="6666" max="6667" width="8.85546875" style="14"/>
    <col min="6668" max="6668" width="3" style="14" customWidth="1"/>
    <col min="6669" max="6671" width="8.85546875" style="14"/>
    <col min="6672" max="6672" width="7" style="14" customWidth="1"/>
    <col min="6673" max="6912" width="8.85546875" style="14"/>
    <col min="6913" max="6913" width="3" style="14" customWidth="1"/>
    <col min="6914" max="6914" width="4.140625" style="14" customWidth="1"/>
    <col min="6915" max="6915" width="54" style="14" customWidth="1"/>
    <col min="6916" max="6916" width="3.7109375" style="14" customWidth="1"/>
    <col min="6917" max="6917" width="90.28515625" style="14" customWidth="1"/>
    <col min="6918" max="6919" width="8.85546875" style="14"/>
    <col min="6920" max="6920" width="15.42578125" style="14" customWidth="1"/>
    <col min="6921" max="6921" width="5.140625" style="14" customWidth="1"/>
    <col min="6922" max="6923" width="8.85546875" style="14"/>
    <col min="6924" max="6924" width="3" style="14" customWidth="1"/>
    <col min="6925" max="6927" width="8.85546875" style="14"/>
    <col min="6928" max="6928" width="7" style="14" customWidth="1"/>
    <col min="6929" max="7168" width="8.85546875" style="14"/>
    <col min="7169" max="7169" width="3" style="14" customWidth="1"/>
    <col min="7170" max="7170" width="4.140625" style="14" customWidth="1"/>
    <col min="7171" max="7171" width="54" style="14" customWidth="1"/>
    <col min="7172" max="7172" width="3.7109375" style="14" customWidth="1"/>
    <col min="7173" max="7173" width="90.28515625" style="14" customWidth="1"/>
    <col min="7174" max="7175" width="8.85546875" style="14"/>
    <col min="7176" max="7176" width="15.42578125" style="14" customWidth="1"/>
    <col min="7177" max="7177" width="5.140625" style="14" customWidth="1"/>
    <col min="7178" max="7179" width="8.85546875" style="14"/>
    <col min="7180" max="7180" width="3" style="14" customWidth="1"/>
    <col min="7181" max="7183" width="8.85546875" style="14"/>
    <col min="7184" max="7184" width="7" style="14" customWidth="1"/>
    <col min="7185" max="7424" width="8.85546875" style="14"/>
    <col min="7425" max="7425" width="3" style="14" customWidth="1"/>
    <col min="7426" max="7426" width="4.140625" style="14" customWidth="1"/>
    <col min="7427" max="7427" width="54" style="14" customWidth="1"/>
    <col min="7428" max="7428" width="3.7109375" style="14" customWidth="1"/>
    <col min="7429" max="7429" width="90.28515625" style="14" customWidth="1"/>
    <col min="7430" max="7431" width="8.85546875" style="14"/>
    <col min="7432" max="7432" width="15.42578125" style="14" customWidth="1"/>
    <col min="7433" max="7433" width="5.140625" style="14" customWidth="1"/>
    <col min="7434" max="7435" width="8.85546875" style="14"/>
    <col min="7436" max="7436" width="3" style="14" customWidth="1"/>
    <col min="7437" max="7439" width="8.85546875" style="14"/>
    <col min="7440" max="7440" width="7" style="14" customWidth="1"/>
    <col min="7441" max="7680" width="8.85546875" style="14"/>
    <col min="7681" max="7681" width="3" style="14" customWidth="1"/>
    <col min="7682" max="7682" width="4.140625" style="14" customWidth="1"/>
    <col min="7683" max="7683" width="54" style="14" customWidth="1"/>
    <col min="7684" max="7684" width="3.7109375" style="14" customWidth="1"/>
    <col min="7685" max="7685" width="90.28515625" style="14" customWidth="1"/>
    <col min="7686" max="7687" width="8.85546875" style="14"/>
    <col min="7688" max="7688" width="15.42578125" style="14" customWidth="1"/>
    <col min="7689" max="7689" width="5.140625" style="14" customWidth="1"/>
    <col min="7690" max="7691" width="8.85546875" style="14"/>
    <col min="7692" max="7692" width="3" style="14" customWidth="1"/>
    <col min="7693" max="7695" width="8.85546875" style="14"/>
    <col min="7696" max="7696" width="7" style="14" customWidth="1"/>
    <col min="7697" max="7936" width="8.85546875" style="14"/>
    <col min="7937" max="7937" width="3" style="14" customWidth="1"/>
    <col min="7938" max="7938" width="4.140625" style="14" customWidth="1"/>
    <col min="7939" max="7939" width="54" style="14" customWidth="1"/>
    <col min="7940" max="7940" width="3.7109375" style="14" customWidth="1"/>
    <col min="7941" max="7941" width="90.28515625" style="14" customWidth="1"/>
    <col min="7942" max="7943" width="8.85546875" style="14"/>
    <col min="7944" max="7944" width="15.42578125" style="14" customWidth="1"/>
    <col min="7945" max="7945" width="5.140625" style="14" customWidth="1"/>
    <col min="7946" max="7947" width="8.85546875" style="14"/>
    <col min="7948" max="7948" width="3" style="14" customWidth="1"/>
    <col min="7949" max="7951" width="8.85546875" style="14"/>
    <col min="7952" max="7952" width="7" style="14" customWidth="1"/>
    <col min="7953" max="8192" width="8.85546875" style="14"/>
    <col min="8193" max="8193" width="3" style="14" customWidth="1"/>
    <col min="8194" max="8194" width="4.140625" style="14" customWidth="1"/>
    <col min="8195" max="8195" width="54" style="14" customWidth="1"/>
    <col min="8196" max="8196" width="3.7109375" style="14" customWidth="1"/>
    <col min="8197" max="8197" width="90.28515625" style="14" customWidth="1"/>
    <col min="8198" max="8199" width="8.85546875" style="14"/>
    <col min="8200" max="8200" width="15.42578125" style="14" customWidth="1"/>
    <col min="8201" max="8201" width="5.140625" style="14" customWidth="1"/>
    <col min="8202" max="8203" width="8.85546875" style="14"/>
    <col min="8204" max="8204" width="3" style="14" customWidth="1"/>
    <col min="8205" max="8207" width="8.85546875" style="14"/>
    <col min="8208" max="8208" width="7" style="14" customWidth="1"/>
    <col min="8209" max="8448" width="8.85546875" style="14"/>
    <col min="8449" max="8449" width="3" style="14" customWidth="1"/>
    <col min="8450" max="8450" width="4.140625" style="14" customWidth="1"/>
    <col min="8451" max="8451" width="54" style="14" customWidth="1"/>
    <col min="8452" max="8452" width="3.7109375" style="14" customWidth="1"/>
    <col min="8453" max="8453" width="90.28515625" style="14" customWidth="1"/>
    <col min="8454" max="8455" width="8.85546875" style="14"/>
    <col min="8456" max="8456" width="15.42578125" style="14" customWidth="1"/>
    <col min="8457" max="8457" width="5.140625" style="14" customWidth="1"/>
    <col min="8458" max="8459" width="8.85546875" style="14"/>
    <col min="8460" max="8460" width="3" style="14" customWidth="1"/>
    <col min="8461" max="8463" width="8.85546875" style="14"/>
    <col min="8464" max="8464" width="7" style="14" customWidth="1"/>
    <col min="8465" max="8704" width="8.85546875" style="14"/>
    <col min="8705" max="8705" width="3" style="14" customWidth="1"/>
    <col min="8706" max="8706" width="4.140625" style="14" customWidth="1"/>
    <col min="8707" max="8707" width="54" style="14" customWidth="1"/>
    <col min="8708" max="8708" width="3.7109375" style="14" customWidth="1"/>
    <col min="8709" max="8709" width="90.28515625" style="14" customWidth="1"/>
    <col min="8710" max="8711" width="8.85546875" style="14"/>
    <col min="8712" max="8712" width="15.42578125" style="14" customWidth="1"/>
    <col min="8713" max="8713" width="5.140625" style="14" customWidth="1"/>
    <col min="8714" max="8715" width="8.85546875" style="14"/>
    <col min="8716" max="8716" width="3" style="14" customWidth="1"/>
    <col min="8717" max="8719" width="8.85546875" style="14"/>
    <col min="8720" max="8720" width="7" style="14" customWidth="1"/>
    <col min="8721" max="8960" width="8.85546875" style="14"/>
    <col min="8961" max="8961" width="3" style="14" customWidth="1"/>
    <col min="8962" max="8962" width="4.140625" style="14" customWidth="1"/>
    <col min="8963" max="8963" width="54" style="14" customWidth="1"/>
    <col min="8964" max="8964" width="3.7109375" style="14" customWidth="1"/>
    <col min="8965" max="8965" width="90.28515625" style="14" customWidth="1"/>
    <col min="8966" max="8967" width="8.85546875" style="14"/>
    <col min="8968" max="8968" width="15.42578125" style="14" customWidth="1"/>
    <col min="8969" max="8969" width="5.140625" style="14" customWidth="1"/>
    <col min="8970" max="8971" width="8.85546875" style="14"/>
    <col min="8972" max="8972" width="3" style="14" customWidth="1"/>
    <col min="8973" max="8975" width="8.85546875" style="14"/>
    <col min="8976" max="8976" width="7" style="14" customWidth="1"/>
    <col min="8977" max="9216" width="8.85546875" style="14"/>
    <col min="9217" max="9217" width="3" style="14" customWidth="1"/>
    <col min="9218" max="9218" width="4.140625" style="14" customWidth="1"/>
    <col min="9219" max="9219" width="54" style="14" customWidth="1"/>
    <col min="9220" max="9220" width="3.7109375" style="14" customWidth="1"/>
    <col min="9221" max="9221" width="90.28515625" style="14" customWidth="1"/>
    <col min="9222" max="9223" width="8.85546875" style="14"/>
    <col min="9224" max="9224" width="15.42578125" style="14" customWidth="1"/>
    <col min="9225" max="9225" width="5.140625" style="14" customWidth="1"/>
    <col min="9226" max="9227" width="8.85546875" style="14"/>
    <col min="9228" max="9228" width="3" style="14" customWidth="1"/>
    <col min="9229" max="9231" width="8.85546875" style="14"/>
    <col min="9232" max="9232" width="7" style="14" customWidth="1"/>
    <col min="9233" max="9472" width="8.85546875" style="14"/>
    <col min="9473" max="9473" width="3" style="14" customWidth="1"/>
    <col min="9474" max="9474" width="4.140625" style="14" customWidth="1"/>
    <col min="9475" max="9475" width="54" style="14" customWidth="1"/>
    <col min="9476" max="9476" width="3.7109375" style="14" customWidth="1"/>
    <col min="9477" max="9477" width="90.28515625" style="14" customWidth="1"/>
    <col min="9478" max="9479" width="8.85546875" style="14"/>
    <col min="9480" max="9480" width="15.42578125" style="14" customWidth="1"/>
    <col min="9481" max="9481" width="5.140625" style="14" customWidth="1"/>
    <col min="9482" max="9483" width="8.85546875" style="14"/>
    <col min="9484" max="9484" width="3" style="14" customWidth="1"/>
    <col min="9485" max="9487" width="8.85546875" style="14"/>
    <col min="9488" max="9488" width="7" style="14" customWidth="1"/>
    <col min="9489" max="9728" width="8.85546875" style="14"/>
    <col min="9729" max="9729" width="3" style="14" customWidth="1"/>
    <col min="9730" max="9730" width="4.140625" style="14" customWidth="1"/>
    <col min="9731" max="9731" width="54" style="14" customWidth="1"/>
    <col min="9732" max="9732" width="3.7109375" style="14" customWidth="1"/>
    <col min="9733" max="9733" width="90.28515625" style="14" customWidth="1"/>
    <col min="9734" max="9735" width="8.85546875" style="14"/>
    <col min="9736" max="9736" width="15.42578125" style="14" customWidth="1"/>
    <col min="9737" max="9737" width="5.140625" style="14" customWidth="1"/>
    <col min="9738" max="9739" width="8.85546875" style="14"/>
    <col min="9740" max="9740" width="3" style="14" customWidth="1"/>
    <col min="9741" max="9743" width="8.85546875" style="14"/>
    <col min="9744" max="9744" width="7" style="14" customWidth="1"/>
    <col min="9745" max="9984" width="8.85546875" style="14"/>
    <col min="9985" max="9985" width="3" style="14" customWidth="1"/>
    <col min="9986" max="9986" width="4.140625" style="14" customWidth="1"/>
    <col min="9987" max="9987" width="54" style="14" customWidth="1"/>
    <col min="9988" max="9988" width="3.7109375" style="14" customWidth="1"/>
    <col min="9989" max="9989" width="90.28515625" style="14" customWidth="1"/>
    <col min="9990" max="9991" width="8.85546875" style="14"/>
    <col min="9992" max="9992" width="15.42578125" style="14" customWidth="1"/>
    <col min="9993" max="9993" width="5.140625" style="14" customWidth="1"/>
    <col min="9994" max="9995" width="8.85546875" style="14"/>
    <col min="9996" max="9996" width="3" style="14" customWidth="1"/>
    <col min="9997" max="9999" width="8.85546875" style="14"/>
    <col min="10000" max="10000" width="7" style="14" customWidth="1"/>
    <col min="10001" max="10240" width="8.85546875" style="14"/>
    <col min="10241" max="10241" width="3" style="14" customWidth="1"/>
    <col min="10242" max="10242" width="4.140625" style="14" customWidth="1"/>
    <col min="10243" max="10243" width="54" style="14" customWidth="1"/>
    <col min="10244" max="10244" width="3.7109375" style="14" customWidth="1"/>
    <col min="10245" max="10245" width="90.28515625" style="14" customWidth="1"/>
    <col min="10246" max="10247" width="8.85546875" style="14"/>
    <col min="10248" max="10248" width="15.42578125" style="14" customWidth="1"/>
    <col min="10249" max="10249" width="5.140625" style="14" customWidth="1"/>
    <col min="10250" max="10251" width="8.85546875" style="14"/>
    <col min="10252" max="10252" width="3" style="14" customWidth="1"/>
    <col min="10253" max="10255" width="8.85546875" style="14"/>
    <col min="10256" max="10256" width="7" style="14" customWidth="1"/>
    <col min="10257" max="10496" width="8.85546875" style="14"/>
    <col min="10497" max="10497" width="3" style="14" customWidth="1"/>
    <col min="10498" max="10498" width="4.140625" style="14" customWidth="1"/>
    <col min="10499" max="10499" width="54" style="14" customWidth="1"/>
    <col min="10500" max="10500" width="3.7109375" style="14" customWidth="1"/>
    <col min="10501" max="10501" width="90.28515625" style="14" customWidth="1"/>
    <col min="10502" max="10503" width="8.85546875" style="14"/>
    <col min="10504" max="10504" width="15.42578125" style="14" customWidth="1"/>
    <col min="10505" max="10505" width="5.140625" style="14" customWidth="1"/>
    <col min="10506" max="10507" width="8.85546875" style="14"/>
    <col min="10508" max="10508" width="3" style="14" customWidth="1"/>
    <col min="10509" max="10511" width="8.85546875" style="14"/>
    <col min="10512" max="10512" width="7" style="14" customWidth="1"/>
    <col min="10513" max="10752" width="8.85546875" style="14"/>
    <col min="10753" max="10753" width="3" style="14" customWidth="1"/>
    <col min="10754" max="10754" width="4.140625" style="14" customWidth="1"/>
    <col min="10755" max="10755" width="54" style="14" customWidth="1"/>
    <col min="10756" max="10756" width="3.7109375" style="14" customWidth="1"/>
    <col min="10757" max="10757" width="90.28515625" style="14" customWidth="1"/>
    <col min="10758" max="10759" width="8.85546875" style="14"/>
    <col min="10760" max="10760" width="15.42578125" style="14" customWidth="1"/>
    <col min="10761" max="10761" width="5.140625" style="14" customWidth="1"/>
    <col min="10762" max="10763" width="8.85546875" style="14"/>
    <col min="10764" max="10764" width="3" style="14" customWidth="1"/>
    <col min="10765" max="10767" width="8.85546875" style="14"/>
    <col min="10768" max="10768" width="7" style="14" customWidth="1"/>
    <col min="10769" max="11008" width="8.85546875" style="14"/>
    <col min="11009" max="11009" width="3" style="14" customWidth="1"/>
    <col min="11010" max="11010" width="4.140625" style="14" customWidth="1"/>
    <col min="11011" max="11011" width="54" style="14" customWidth="1"/>
    <col min="11012" max="11012" width="3.7109375" style="14" customWidth="1"/>
    <col min="11013" max="11013" width="90.28515625" style="14" customWidth="1"/>
    <col min="11014" max="11015" width="8.85546875" style="14"/>
    <col min="11016" max="11016" width="15.42578125" style="14" customWidth="1"/>
    <col min="11017" max="11017" width="5.140625" style="14" customWidth="1"/>
    <col min="11018" max="11019" width="8.85546875" style="14"/>
    <col min="11020" max="11020" width="3" style="14" customWidth="1"/>
    <col min="11021" max="11023" width="8.85546875" style="14"/>
    <col min="11024" max="11024" width="7" style="14" customWidth="1"/>
    <col min="11025" max="11264" width="8.85546875" style="14"/>
    <col min="11265" max="11265" width="3" style="14" customWidth="1"/>
    <col min="11266" max="11266" width="4.140625" style="14" customWidth="1"/>
    <col min="11267" max="11267" width="54" style="14" customWidth="1"/>
    <col min="11268" max="11268" width="3.7109375" style="14" customWidth="1"/>
    <col min="11269" max="11269" width="90.28515625" style="14" customWidth="1"/>
    <col min="11270" max="11271" width="8.85546875" style="14"/>
    <col min="11272" max="11272" width="15.42578125" style="14" customWidth="1"/>
    <col min="11273" max="11273" width="5.140625" style="14" customWidth="1"/>
    <col min="11274" max="11275" width="8.85546875" style="14"/>
    <col min="11276" max="11276" width="3" style="14" customWidth="1"/>
    <col min="11277" max="11279" width="8.85546875" style="14"/>
    <col min="11280" max="11280" width="7" style="14" customWidth="1"/>
    <col min="11281" max="11520" width="8.85546875" style="14"/>
    <col min="11521" max="11521" width="3" style="14" customWidth="1"/>
    <col min="11522" max="11522" width="4.140625" style="14" customWidth="1"/>
    <col min="11523" max="11523" width="54" style="14" customWidth="1"/>
    <col min="11524" max="11524" width="3.7109375" style="14" customWidth="1"/>
    <col min="11525" max="11525" width="90.28515625" style="14" customWidth="1"/>
    <col min="11526" max="11527" width="8.85546875" style="14"/>
    <col min="11528" max="11528" width="15.42578125" style="14" customWidth="1"/>
    <col min="11529" max="11529" width="5.140625" style="14" customWidth="1"/>
    <col min="11530" max="11531" width="8.85546875" style="14"/>
    <col min="11532" max="11532" width="3" style="14" customWidth="1"/>
    <col min="11533" max="11535" width="8.85546875" style="14"/>
    <col min="11536" max="11536" width="7" style="14" customWidth="1"/>
    <col min="11537" max="11776" width="8.85546875" style="14"/>
    <col min="11777" max="11777" width="3" style="14" customWidth="1"/>
    <col min="11778" max="11778" width="4.140625" style="14" customWidth="1"/>
    <col min="11779" max="11779" width="54" style="14" customWidth="1"/>
    <col min="11780" max="11780" width="3.7109375" style="14" customWidth="1"/>
    <col min="11781" max="11781" width="90.28515625" style="14" customWidth="1"/>
    <col min="11782" max="11783" width="8.85546875" style="14"/>
    <col min="11784" max="11784" width="15.42578125" style="14" customWidth="1"/>
    <col min="11785" max="11785" width="5.140625" style="14" customWidth="1"/>
    <col min="11786" max="11787" width="8.85546875" style="14"/>
    <col min="11788" max="11788" width="3" style="14" customWidth="1"/>
    <col min="11789" max="11791" width="8.85546875" style="14"/>
    <col min="11792" max="11792" width="7" style="14" customWidth="1"/>
    <col min="11793" max="12032" width="8.85546875" style="14"/>
    <col min="12033" max="12033" width="3" style="14" customWidth="1"/>
    <col min="12034" max="12034" width="4.140625" style="14" customWidth="1"/>
    <col min="12035" max="12035" width="54" style="14" customWidth="1"/>
    <col min="12036" max="12036" width="3.7109375" style="14" customWidth="1"/>
    <col min="12037" max="12037" width="90.28515625" style="14" customWidth="1"/>
    <col min="12038" max="12039" width="8.85546875" style="14"/>
    <col min="12040" max="12040" width="15.42578125" style="14" customWidth="1"/>
    <col min="12041" max="12041" width="5.140625" style="14" customWidth="1"/>
    <col min="12042" max="12043" width="8.85546875" style="14"/>
    <col min="12044" max="12044" width="3" style="14" customWidth="1"/>
    <col min="12045" max="12047" width="8.85546875" style="14"/>
    <col min="12048" max="12048" width="7" style="14" customWidth="1"/>
    <col min="12049" max="12288" width="8.85546875" style="14"/>
    <col min="12289" max="12289" width="3" style="14" customWidth="1"/>
    <col min="12290" max="12290" width="4.140625" style="14" customWidth="1"/>
    <col min="12291" max="12291" width="54" style="14" customWidth="1"/>
    <col min="12292" max="12292" width="3.7109375" style="14" customWidth="1"/>
    <col min="12293" max="12293" width="90.28515625" style="14" customWidth="1"/>
    <col min="12294" max="12295" width="8.85546875" style="14"/>
    <col min="12296" max="12296" width="15.42578125" style="14" customWidth="1"/>
    <col min="12297" max="12297" width="5.140625" style="14" customWidth="1"/>
    <col min="12298" max="12299" width="8.85546875" style="14"/>
    <col min="12300" max="12300" width="3" style="14" customWidth="1"/>
    <col min="12301" max="12303" width="8.85546875" style="14"/>
    <col min="12304" max="12304" width="7" style="14" customWidth="1"/>
    <col min="12305" max="12544" width="8.85546875" style="14"/>
    <col min="12545" max="12545" width="3" style="14" customWidth="1"/>
    <col min="12546" max="12546" width="4.140625" style="14" customWidth="1"/>
    <col min="12547" max="12547" width="54" style="14" customWidth="1"/>
    <col min="12548" max="12548" width="3.7109375" style="14" customWidth="1"/>
    <col min="12549" max="12549" width="90.28515625" style="14" customWidth="1"/>
    <col min="12550" max="12551" width="8.85546875" style="14"/>
    <col min="12552" max="12552" width="15.42578125" style="14" customWidth="1"/>
    <col min="12553" max="12553" width="5.140625" style="14" customWidth="1"/>
    <col min="12554" max="12555" width="8.85546875" style="14"/>
    <col min="12556" max="12556" width="3" style="14" customWidth="1"/>
    <col min="12557" max="12559" width="8.85546875" style="14"/>
    <col min="12560" max="12560" width="7" style="14" customWidth="1"/>
    <col min="12561" max="12800" width="8.85546875" style="14"/>
    <col min="12801" max="12801" width="3" style="14" customWidth="1"/>
    <col min="12802" max="12802" width="4.140625" style="14" customWidth="1"/>
    <col min="12803" max="12803" width="54" style="14" customWidth="1"/>
    <col min="12804" max="12804" width="3.7109375" style="14" customWidth="1"/>
    <col min="12805" max="12805" width="90.28515625" style="14" customWidth="1"/>
    <col min="12806" max="12807" width="8.85546875" style="14"/>
    <col min="12808" max="12808" width="15.42578125" style="14" customWidth="1"/>
    <col min="12809" max="12809" width="5.140625" style="14" customWidth="1"/>
    <col min="12810" max="12811" width="8.85546875" style="14"/>
    <col min="12812" max="12812" width="3" style="14" customWidth="1"/>
    <col min="12813" max="12815" width="8.85546875" style="14"/>
    <col min="12816" max="12816" width="7" style="14" customWidth="1"/>
    <col min="12817" max="13056" width="8.85546875" style="14"/>
    <col min="13057" max="13057" width="3" style="14" customWidth="1"/>
    <col min="13058" max="13058" width="4.140625" style="14" customWidth="1"/>
    <col min="13059" max="13059" width="54" style="14" customWidth="1"/>
    <col min="13060" max="13060" width="3.7109375" style="14" customWidth="1"/>
    <col min="13061" max="13061" width="90.28515625" style="14" customWidth="1"/>
    <col min="13062" max="13063" width="8.85546875" style="14"/>
    <col min="13064" max="13064" width="15.42578125" style="14" customWidth="1"/>
    <col min="13065" max="13065" width="5.140625" style="14" customWidth="1"/>
    <col min="13066" max="13067" width="8.85546875" style="14"/>
    <col min="13068" max="13068" width="3" style="14" customWidth="1"/>
    <col min="13069" max="13071" width="8.85546875" style="14"/>
    <col min="13072" max="13072" width="7" style="14" customWidth="1"/>
    <col min="13073" max="13312" width="8.85546875" style="14"/>
    <col min="13313" max="13313" width="3" style="14" customWidth="1"/>
    <col min="13314" max="13314" width="4.140625" style="14" customWidth="1"/>
    <col min="13315" max="13315" width="54" style="14" customWidth="1"/>
    <col min="13316" max="13316" width="3.7109375" style="14" customWidth="1"/>
    <col min="13317" max="13317" width="90.28515625" style="14" customWidth="1"/>
    <col min="13318" max="13319" width="8.85546875" style="14"/>
    <col min="13320" max="13320" width="15.42578125" style="14" customWidth="1"/>
    <col min="13321" max="13321" width="5.140625" style="14" customWidth="1"/>
    <col min="13322" max="13323" width="8.85546875" style="14"/>
    <col min="13324" max="13324" width="3" style="14" customWidth="1"/>
    <col min="13325" max="13327" width="8.85546875" style="14"/>
    <col min="13328" max="13328" width="7" style="14" customWidth="1"/>
    <col min="13329" max="13568" width="8.85546875" style="14"/>
    <col min="13569" max="13569" width="3" style="14" customWidth="1"/>
    <col min="13570" max="13570" width="4.140625" style="14" customWidth="1"/>
    <col min="13571" max="13571" width="54" style="14" customWidth="1"/>
    <col min="13572" max="13572" width="3.7109375" style="14" customWidth="1"/>
    <col min="13573" max="13573" width="90.28515625" style="14" customWidth="1"/>
    <col min="13574" max="13575" width="8.85546875" style="14"/>
    <col min="13576" max="13576" width="15.42578125" style="14" customWidth="1"/>
    <col min="13577" max="13577" width="5.140625" style="14" customWidth="1"/>
    <col min="13578" max="13579" width="8.85546875" style="14"/>
    <col min="13580" max="13580" width="3" style="14" customWidth="1"/>
    <col min="13581" max="13583" width="8.85546875" style="14"/>
    <col min="13584" max="13584" width="7" style="14" customWidth="1"/>
    <col min="13585" max="13824" width="8.85546875" style="14"/>
    <col min="13825" max="13825" width="3" style="14" customWidth="1"/>
    <col min="13826" max="13826" width="4.140625" style="14" customWidth="1"/>
    <col min="13827" max="13827" width="54" style="14" customWidth="1"/>
    <col min="13828" max="13828" width="3.7109375" style="14" customWidth="1"/>
    <col min="13829" max="13829" width="90.28515625" style="14" customWidth="1"/>
    <col min="13830" max="13831" width="8.85546875" style="14"/>
    <col min="13832" max="13832" width="15.42578125" style="14" customWidth="1"/>
    <col min="13833" max="13833" width="5.140625" style="14" customWidth="1"/>
    <col min="13834" max="13835" width="8.85546875" style="14"/>
    <col min="13836" max="13836" width="3" style="14" customWidth="1"/>
    <col min="13837" max="13839" width="8.85546875" style="14"/>
    <col min="13840" max="13840" width="7" style="14" customWidth="1"/>
    <col min="13841" max="14080" width="8.85546875" style="14"/>
    <col min="14081" max="14081" width="3" style="14" customWidth="1"/>
    <col min="14082" max="14082" width="4.140625" style="14" customWidth="1"/>
    <col min="14083" max="14083" width="54" style="14" customWidth="1"/>
    <col min="14084" max="14084" width="3.7109375" style="14" customWidth="1"/>
    <col min="14085" max="14085" width="90.28515625" style="14" customWidth="1"/>
    <col min="14086" max="14087" width="8.85546875" style="14"/>
    <col min="14088" max="14088" width="15.42578125" style="14" customWidth="1"/>
    <col min="14089" max="14089" width="5.140625" style="14" customWidth="1"/>
    <col min="14090" max="14091" width="8.85546875" style="14"/>
    <col min="14092" max="14092" width="3" style="14" customWidth="1"/>
    <col min="14093" max="14095" width="8.85546875" style="14"/>
    <col min="14096" max="14096" width="7" style="14" customWidth="1"/>
    <col min="14097" max="14336" width="8.85546875" style="14"/>
    <col min="14337" max="14337" width="3" style="14" customWidth="1"/>
    <col min="14338" max="14338" width="4.140625" style="14" customWidth="1"/>
    <col min="14339" max="14339" width="54" style="14" customWidth="1"/>
    <col min="14340" max="14340" width="3.7109375" style="14" customWidth="1"/>
    <col min="14341" max="14341" width="90.28515625" style="14" customWidth="1"/>
    <col min="14342" max="14343" width="8.85546875" style="14"/>
    <col min="14344" max="14344" width="15.42578125" style="14" customWidth="1"/>
    <col min="14345" max="14345" width="5.140625" style="14" customWidth="1"/>
    <col min="14346" max="14347" width="8.85546875" style="14"/>
    <col min="14348" max="14348" width="3" style="14" customWidth="1"/>
    <col min="14349" max="14351" width="8.85546875" style="14"/>
    <col min="14352" max="14352" width="7" style="14" customWidth="1"/>
    <col min="14353" max="14592" width="8.85546875" style="14"/>
    <col min="14593" max="14593" width="3" style="14" customWidth="1"/>
    <col min="14594" max="14594" width="4.140625" style="14" customWidth="1"/>
    <col min="14595" max="14595" width="54" style="14" customWidth="1"/>
    <col min="14596" max="14596" width="3.7109375" style="14" customWidth="1"/>
    <col min="14597" max="14597" width="90.28515625" style="14" customWidth="1"/>
    <col min="14598" max="14599" width="8.85546875" style="14"/>
    <col min="14600" max="14600" width="15.42578125" style="14" customWidth="1"/>
    <col min="14601" max="14601" width="5.140625" style="14" customWidth="1"/>
    <col min="14602" max="14603" width="8.85546875" style="14"/>
    <col min="14604" max="14604" width="3" style="14" customWidth="1"/>
    <col min="14605" max="14607" width="8.85546875" style="14"/>
    <col min="14608" max="14608" width="7" style="14" customWidth="1"/>
    <col min="14609" max="14848" width="8.85546875" style="14"/>
    <col min="14849" max="14849" width="3" style="14" customWidth="1"/>
    <col min="14850" max="14850" width="4.140625" style="14" customWidth="1"/>
    <col min="14851" max="14851" width="54" style="14" customWidth="1"/>
    <col min="14852" max="14852" width="3.7109375" style="14" customWidth="1"/>
    <col min="14853" max="14853" width="90.28515625" style="14" customWidth="1"/>
    <col min="14854" max="14855" width="8.85546875" style="14"/>
    <col min="14856" max="14856" width="15.42578125" style="14" customWidth="1"/>
    <col min="14857" max="14857" width="5.140625" style="14" customWidth="1"/>
    <col min="14858" max="14859" width="8.85546875" style="14"/>
    <col min="14860" max="14860" width="3" style="14" customWidth="1"/>
    <col min="14861" max="14863" width="8.85546875" style="14"/>
    <col min="14864" max="14864" width="7" style="14" customWidth="1"/>
    <col min="14865" max="15104" width="8.85546875" style="14"/>
    <col min="15105" max="15105" width="3" style="14" customWidth="1"/>
    <col min="15106" max="15106" width="4.140625" style="14" customWidth="1"/>
    <col min="15107" max="15107" width="54" style="14" customWidth="1"/>
    <col min="15108" max="15108" width="3.7109375" style="14" customWidth="1"/>
    <col min="15109" max="15109" width="90.28515625" style="14" customWidth="1"/>
    <col min="15110" max="15111" width="8.85546875" style="14"/>
    <col min="15112" max="15112" width="15.42578125" style="14" customWidth="1"/>
    <col min="15113" max="15113" width="5.140625" style="14" customWidth="1"/>
    <col min="15114" max="15115" width="8.85546875" style="14"/>
    <col min="15116" max="15116" width="3" style="14" customWidth="1"/>
    <col min="15117" max="15119" width="8.85546875" style="14"/>
    <col min="15120" max="15120" width="7" style="14" customWidth="1"/>
    <col min="15121" max="15360" width="8.85546875" style="14"/>
    <col min="15361" max="15361" width="3" style="14" customWidth="1"/>
    <col min="15362" max="15362" width="4.140625" style="14" customWidth="1"/>
    <col min="15363" max="15363" width="54" style="14" customWidth="1"/>
    <col min="15364" max="15364" width="3.7109375" style="14" customWidth="1"/>
    <col min="15365" max="15365" width="90.28515625" style="14" customWidth="1"/>
    <col min="15366" max="15367" width="8.85546875" style="14"/>
    <col min="15368" max="15368" width="15.42578125" style="14" customWidth="1"/>
    <col min="15369" max="15369" width="5.140625" style="14" customWidth="1"/>
    <col min="15370" max="15371" width="8.85546875" style="14"/>
    <col min="15372" max="15372" width="3" style="14" customWidth="1"/>
    <col min="15373" max="15375" width="8.85546875" style="14"/>
    <col min="15376" max="15376" width="7" style="14" customWidth="1"/>
    <col min="15377" max="15616" width="8.85546875" style="14"/>
    <col min="15617" max="15617" width="3" style="14" customWidth="1"/>
    <col min="15618" max="15618" width="4.140625" style="14" customWidth="1"/>
    <col min="15619" max="15619" width="54" style="14" customWidth="1"/>
    <col min="15620" max="15620" width="3.7109375" style="14" customWidth="1"/>
    <col min="15621" max="15621" width="90.28515625" style="14" customWidth="1"/>
    <col min="15622" max="15623" width="8.85546875" style="14"/>
    <col min="15624" max="15624" width="15.42578125" style="14" customWidth="1"/>
    <col min="15625" max="15625" width="5.140625" style="14" customWidth="1"/>
    <col min="15626" max="15627" width="8.85546875" style="14"/>
    <col min="15628" max="15628" width="3" style="14" customWidth="1"/>
    <col min="15629" max="15631" width="8.85546875" style="14"/>
    <col min="15632" max="15632" width="7" style="14" customWidth="1"/>
    <col min="15633" max="15872" width="8.85546875" style="14"/>
    <col min="15873" max="15873" width="3" style="14" customWidth="1"/>
    <col min="15874" max="15874" width="4.140625" style="14" customWidth="1"/>
    <col min="15875" max="15875" width="54" style="14" customWidth="1"/>
    <col min="15876" max="15876" width="3.7109375" style="14" customWidth="1"/>
    <col min="15877" max="15877" width="90.28515625" style="14" customWidth="1"/>
    <col min="15878" max="15879" width="8.85546875" style="14"/>
    <col min="15880" max="15880" width="15.42578125" style="14" customWidth="1"/>
    <col min="15881" max="15881" width="5.140625" style="14" customWidth="1"/>
    <col min="15882" max="15883" width="8.85546875" style="14"/>
    <col min="15884" max="15884" width="3" style="14" customWidth="1"/>
    <col min="15885" max="15887" width="8.85546875" style="14"/>
    <col min="15888" max="15888" width="7" style="14" customWidth="1"/>
    <col min="15889" max="16128" width="8.85546875" style="14"/>
    <col min="16129" max="16129" width="3" style="14" customWidth="1"/>
    <col min="16130" max="16130" width="4.140625" style="14" customWidth="1"/>
    <col min="16131" max="16131" width="54" style="14" customWidth="1"/>
    <col min="16132" max="16132" width="3.7109375" style="14" customWidth="1"/>
    <col min="16133" max="16133" width="90.28515625" style="14" customWidth="1"/>
    <col min="16134" max="16135" width="8.85546875" style="14"/>
    <col min="16136" max="16136" width="15.42578125" style="14" customWidth="1"/>
    <col min="16137" max="16137" width="5.140625" style="14" customWidth="1"/>
    <col min="16138" max="16139" width="8.85546875" style="14"/>
    <col min="16140" max="16140" width="3" style="14" customWidth="1"/>
    <col min="16141" max="16143" width="8.85546875" style="14"/>
    <col min="16144" max="16144" width="7" style="14" customWidth="1"/>
    <col min="16145" max="16384" width="8.85546875" style="14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5" customFormat="1" x14ac:dyDescent="0.25">
      <c r="E30" s="14"/>
      <c r="F30" s="14"/>
      <c r="G30" s="14"/>
      <c r="H30" s="14"/>
    </row>
    <row r="31" spans="5:8" s="15" customFormat="1" x14ac:dyDescent="0.25">
      <c r="E31" s="14"/>
      <c r="F31" s="14"/>
      <c r="G31" s="14"/>
      <c r="H31" s="14"/>
    </row>
    <row r="32" spans="5:8" s="15" customFormat="1" x14ac:dyDescent="0.25"/>
    <row r="40" spans="2:3" x14ac:dyDescent="0.25">
      <c r="B40" s="16"/>
      <c r="C40" s="1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DAA5E-4E4E-4D47-AD22-5B5CA1E22417}">
  <sheetPr codeName="Sheet1"/>
  <dimension ref="A1:AA190"/>
  <sheetViews>
    <sheetView tabSelected="1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L12" sqref="L12"/>
    </sheetView>
  </sheetViews>
  <sheetFormatPr defaultRowHeight="15" x14ac:dyDescent="0.25"/>
  <cols>
    <col min="1" max="5" width="3" style="12" customWidth="1"/>
    <col min="6" max="6" width="41" style="12" customWidth="1"/>
    <col min="7" max="7" width="12.42578125" style="13" customWidth="1"/>
    <col min="8" max="8" width="14.7109375" style="13" customWidth="1"/>
    <col min="9" max="9" width="14.42578125" style="13" customWidth="1"/>
    <col min="10" max="10" width="13.140625" style="13" customWidth="1"/>
    <col min="11" max="11" width="14.85546875" style="13" customWidth="1"/>
    <col min="12" max="13" width="15" style="13" bestFit="1" customWidth="1"/>
    <col min="14" max="14" width="16.85546875" style="13" customWidth="1"/>
    <col min="15" max="15" width="14.140625" style="13" customWidth="1"/>
    <col min="16" max="16" width="12.140625" style="13" customWidth="1"/>
    <col min="17" max="17" width="16" style="13" customWidth="1"/>
    <col min="18" max="18" width="15.28515625" style="13" customWidth="1"/>
    <col min="19" max="19" width="12.28515625" style="13" customWidth="1"/>
    <col min="20" max="20" width="13.85546875" style="13" customWidth="1"/>
    <col min="21" max="21" width="13" style="13" customWidth="1"/>
    <col min="22" max="22" width="15.42578125" style="13" customWidth="1"/>
    <col min="23" max="23" width="13.42578125" style="13" customWidth="1"/>
    <col min="24" max="24" width="13" style="13" customWidth="1"/>
    <col min="25" max="25" width="15.140625" style="13" customWidth="1"/>
    <col min="26" max="26" width="14.85546875" style="13" customWidth="1"/>
    <col min="27" max="27" width="15" style="13" bestFit="1" customWidth="1"/>
  </cols>
  <sheetData>
    <row r="1" spans="1:27" s="19" customFormat="1" ht="57.75" customHeight="1" thickBot="1" x14ac:dyDescent="0.3">
      <c r="A1" s="17"/>
      <c r="B1" s="17"/>
      <c r="C1" s="17"/>
      <c r="D1" s="17"/>
      <c r="E1" s="17"/>
      <c r="F1" s="17" t="s">
        <v>209</v>
      </c>
      <c r="G1" s="18" t="s">
        <v>0</v>
      </c>
      <c r="H1" s="18" t="s">
        <v>1</v>
      </c>
      <c r="I1" s="18" t="s">
        <v>2</v>
      </c>
      <c r="J1" s="18" t="s">
        <v>3</v>
      </c>
      <c r="K1" s="18" t="s">
        <v>4</v>
      </c>
      <c r="L1" s="18" t="s">
        <v>5</v>
      </c>
      <c r="M1" s="18" t="s">
        <v>6</v>
      </c>
      <c r="N1" s="18" t="s">
        <v>7</v>
      </c>
      <c r="O1" s="18" t="s">
        <v>8</v>
      </c>
      <c r="P1" s="18" t="s">
        <v>9</v>
      </c>
      <c r="Q1" s="18" t="s">
        <v>10</v>
      </c>
      <c r="R1" s="18" t="s">
        <v>11</v>
      </c>
      <c r="S1" s="18" t="s">
        <v>12</v>
      </c>
      <c r="T1" s="18" t="s">
        <v>13</v>
      </c>
      <c r="U1" s="18" t="s">
        <v>14</v>
      </c>
      <c r="V1" s="18" t="s">
        <v>15</v>
      </c>
      <c r="W1" s="18" t="s">
        <v>16</v>
      </c>
      <c r="X1" s="18" t="s">
        <v>17</v>
      </c>
      <c r="Y1" s="18" t="s">
        <v>18</v>
      </c>
      <c r="Z1" s="18" t="s">
        <v>19</v>
      </c>
      <c r="AA1" s="18" t="s">
        <v>20</v>
      </c>
    </row>
    <row r="2" spans="1:27" s="11" customFormat="1" ht="16.5" thickTop="1" thickBot="1" x14ac:dyDescent="0.3">
      <c r="A2" s="9"/>
      <c r="B2" s="9"/>
      <c r="C2" s="9"/>
      <c r="D2" s="9"/>
      <c r="E2" s="9"/>
      <c r="F2" s="9"/>
      <c r="G2" s="10" t="s">
        <v>21</v>
      </c>
      <c r="H2" s="10" t="s">
        <v>21</v>
      </c>
      <c r="I2" s="10" t="s">
        <v>21</v>
      </c>
      <c r="J2" s="10" t="s">
        <v>21</v>
      </c>
      <c r="K2" s="10" t="s">
        <v>21</v>
      </c>
      <c r="L2" s="10" t="s">
        <v>21</v>
      </c>
      <c r="M2" s="10" t="s">
        <v>21</v>
      </c>
      <c r="N2" s="10" t="s">
        <v>21</v>
      </c>
      <c r="O2" s="10" t="s">
        <v>21</v>
      </c>
      <c r="P2" s="10" t="s">
        <v>21</v>
      </c>
      <c r="Q2" s="10" t="s">
        <v>21</v>
      </c>
      <c r="R2" s="10" t="s">
        <v>21</v>
      </c>
      <c r="S2" s="10" t="s">
        <v>21</v>
      </c>
      <c r="T2" s="10" t="s">
        <v>21</v>
      </c>
      <c r="U2" s="10" t="s">
        <v>21</v>
      </c>
      <c r="V2" s="10" t="s">
        <v>21</v>
      </c>
      <c r="W2" s="10" t="s">
        <v>21</v>
      </c>
      <c r="X2" s="10" t="s">
        <v>21</v>
      </c>
      <c r="Y2" s="10" t="s">
        <v>21</v>
      </c>
      <c r="Z2" s="10" t="s">
        <v>21</v>
      </c>
      <c r="AA2" s="10" t="s">
        <v>21</v>
      </c>
    </row>
    <row r="3" spans="1:27" ht="15.75" thickTop="1" x14ac:dyDescent="0.25">
      <c r="A3" s="1"/>
      <c r="B3" s="1" t="s">
        <v>22</v>
      </c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x14ac:dyDescent="0.25">
      <c r="A4" s="1"/>
      <c r="B4" s="1"/>
      <c r="C4" s="1"/>
      <c r="D4" s="1" t="s">
        <v>23</v>
      </c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x14ac:dyDescent="0.25">
      <c r="A5" s="1"/>
      <c r="B5" s="1"/>
      <c r="C5" s="1"/>
      <c r="D5" s="1"/>
      <c r="E5" s="1" t="s">
        <v>24</v>
      </c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x14ac:dyDescent="0.25">
      <c r="A6" s="1"/>
      <c r="B6" s="1"/>
      <c r="C6" s="1"/>
      <c r="D6" s="1"/>
      <c r="E6" s="1"/>
      <c r="F6" s="1" t="s">
        <v>25</v>
      </c>
      <c r="G6" s="2"/>
      <c r="H6" s="2"/>
      <c r="I6" s="2"/>
      <c r="J6" s="2"/>
      <c r="K6" s="2"/>
      <c r="L6" s="2">
        <v>25000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>
        <v>39500</v>
      </c>
      <c r="Y6" s="2"/>
      <c r="Z6" s="2"/>
      <c r="AA6" s="2">
        <f>ROUND(SUM(G6:Z6),5)</f>
        <v>64500</v>
      </c>
    </row>
    <row r="7" spans="1:27" x14ac:dyDescent="0.25">
      <c r="A7" s="1"/>
      <c r="B7" s="1"/>
      <c r="C7" s="1"/>
      <c r="D7" s="1"/>
      <c r="E7" s="1"/>
      <c r="F7" s="1" t="s">
        <v>26</v>
      </c>
      <c r="G7" s="2"/>
      <c r="H7" s="2"/>
      <c r="I7" s="2"/>
      <c r="J7" s="2"/>
      <c r="K7" s="2"/>
      <c r="L7" s="2">
        <v>87334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>
        <f>ROUND(SUM(G7:Z7),5)</f>
        <v>87334</v>
      </c>
    </row>
    <row r="8" spans="1:27" x14ac:dyDescent="0.25">
      <c r="A8" s="1"/>
      <c r="B8" s="1"/>
      <c r="C8" s="1"/>
      <c r="D8" s="1"/>
      <c r="E8" s="1"/>
      <c r="F8" s="1" t="s">
        <v>27</v>
      </c>
      <c r="G8" s="2"/>
      <c r="H8" s="2"/>
      <c r="I8" s="2"/>
      <c r="J8" s="2"/>
      <c r="K8" s="2"/>
      <c r="L8" s="2">
        <v>221079</v>
      </c>
      <c r="M8" s="2"/>
      <c r="N8" s="2"/>
      <c r="O8" s="2"/>
      <c r="P8" s="2"/>
      <c r="Q8" s="2"/>
      <c r="R8" s="2"/>
      <c r="S8" s="2">
        <v>79000</v>
      </c>
      <c r="T8" s="2"/>
      <c r="U8" s="2"/>
      <c r="V8" s="2"/>
      <c r="W8" s="2"/>
      <c r="X8" s="2"/>
      <c r="Y8" s="2"/>
      <c r="Z8" s="2"/>
      <c r="AA8" s="2">
        <f>ROUND(SUM(G8:Z8),5)</f>
        <v>300079</v>
      </c>
    </row>
    <row r="9" spans="1:27" ht="15.75" thickBot="1" x14ac:dyDescent="0.3">
      <c r="A9" s="1"/>
      <c r="B9" s="1"/>
      <c r="C9" s="1"/>
      <c r="D9" s="1"/>
      <c r="E9" s="1"/>
      <c r="F9" s="1" t="s">
        <v>28</v>
      </c>
      <c r="G9" s="2"/>
      <c r="H9" s="2"/>
      <c r="I9" s="2"/>
      <c r="J9" s="2"/>
      <c r="K9" s="2"/>
      <c r="L9" s="3">
        <v>43666</v>
      </c>
      <c r="M9" s="2"/>
      <c r="N9" s="2"/>
      <c r="O9" s="2"/>
      <c r="P9" s="2"/>
      <c r="Q9" s="2"/>
      <c r="R9" s="2"/>
      <c r="S9" s="3">
        <v>145000</v>
      </c>
      <c r="T9" s="2"/>
      <c r="U9" s="2"/>
      <c r="V9" s="2"/>
      <c r="W9" s="2"/>
      <c r="X9" s="3">
        <v>35000</v>
      </c>
      <c r="Y9" s="2"/>
      <c r="Z9" s="2"/>
      <c r="AA9" s="3">
        <f>ROUND(SUM(G9:Z9),5)</f>
        <v>223666</v>
      </c>
    </row>
    <row r="10" spans="1:27" x14ac:dyDescent="0.25">
      <c r="A10" s="1"/>
      <c r="B10" s="1"/>
      <c r="C10" s="1"/>
      <c r="D10" s="1"/>
      <c r="E10" s="1" t="s">
        <v>29</v>
      </c>
      <c r="F10" s="1"/>
      <c r="G10" s="2"/>
      <c r="H10" s="2"/>
      <c r="I10" s="2"/>
      <c r="J10" s="2"/>
      <c r="K10" s="2"/>
      <c r="L10" s="2">
        <f>ROUND(SUM(L5:L9),5)</f>
        <v>377079</v>
      </c>
      <c r="M10" s="2"/>
      <c r="N10" s="2"/>
      <c r="O10" s="2"/>
      <c r="P10" s="2"/>
      <c r="Q10" s="2"/>
      <c r="R10" s="2"/>
      <c r="S10" s="2">
        <f>ROUND(SUM(S5:S9),5)</f>
        <v>224000</v>
      </c>
      <c r="T10" s="2"/>
      <c r="U10" s="2"/>
      <c r="V10" s="2"/>
      <c r="W10" s="2"/>
      <c r="X10" s="2">
        <f>ROUND(SUM(X5:X9),5)</f>
        <v>74500</v>
      </c>
      <c r="Y10" s="2"/>
      <c r="Z10" s="2"/>
      <c r="AA10" s="2">
        <f>ROUND(SUM(G10:Z10),5)</f>
        <v>675579</v>
      </c>
    </row>
    <row r="11" spans="1:27" x14ac:dyDescent="0.25">
      <c r="A11" s="1"/>
      <c r="B11" s="1"/>
      <c r="C11" s="1"/>
      <c r="D11" s="1"/>
      <c r="E11" s="1" t="s">
        <v>30</v>
      </c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x14ac:dyDescent="0.25">
      <c r="A12" s="1"/>
      <c r="B12" s="1"/>
      <c r="C12" s="1"/>
      <c r="D12" s="1"/>
      <c r="E12" s="1"/>
      <c r="F12" s="1" t="s">
        <v>31</v>
      </c>
      <c r="G12" s="2"/>
      <c r="H12" s="2"/>
      <c r="I12" s="2"/>
      <c r="J12" s="2"/>
      <c r="K12" s="2"/>
      <c r="L12" s="2">
        <v>60042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>
        <f t="shared" ref="AA12:AA18" si="0">ROUND(SUM(G12:Z12),5)</f>
        <v>60042</v>
      </c>
    </row>
    <row r="13" spans="1:27" x14ac:dyDescent="0.25">
      <c r="A13" s="1"/>
      <c r="B13" s="1"/>
      <c r="C13" s="1"/>
      <c r="D13" s="1"/>
      <c r="E13" s="1"/>
      <c r="F13" s="1" t="s">
        <v>32</v>
      </c>
      <c r="G13" s="2"/>
      <c r="H13" s="2"/>
      <c r="I13" s="2"/>
      <c r="J13" s="2"/>
      <c r="K13" s="2"/>
      <c r="L13" s="2"/>
      <c r="M13" s="2"/>
      <c r="N13" s="2"/>
      <c r="O13" s="2">
        <v>850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>
        <f t="shared" si="0"/>
        <v>850</v>
      </c>
    </row>
    <row r="14" spans="1:27" x14ac:dyDescent="0.25">
      <c r="A14" s="1"/>
      <c r="B14" s="1"/>
      <c r="C14" s="1"/>
      <c r="D14" s="1"/>
      <c r="E14" s="1"/>
      <c r="F14" s="1" t="s">
        <v>33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>
        <v>158325</v>
      </c>
      <c r="Y14" s="2"/>
      <c r="Z14" s="2"/>
      <c r="AA14" s="2">
        <f t="shared" si="0"/>
        <v>158325</v>
      </c>
    </row>
    <row r="15" spans="1:27" x14ac:dyDescent="0.25">
      <c r="A15" s="1"/>
      <c r="B15" s="1"/>
      <c r="C15" s="1"/>
      <c r="D15" s="1"/>
      <c r="E15" s="1"/>
      <c r="F15" s="1" t="s">
        <v>34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>
        <v>11000</v>
      </c>
      <c r="Y15" s="2"/>
      <c r="Z15" s="2"/>
      <c r="AA15" s="2">
        <f t="shared" si="0"/>
        <v>11000</v>
      </c>
    </row>
    <row r="16" spans="1:27" x14ac:dyDescent="0.25">
      <c r="A16" s="1"/>
      <c r="B16" s="1"/>
      <c r="C16" s="1"/>
      <c r="D16" s="1"/>
      <c r="E16" s="1"/>
      <c r="F16" s="1" t="s">
        <v>35</v>
      </c>
      <c r="G16" s="2"/>
      <c r="H16" s="2"/>
      <c r="I16" s="2"/>
      <c r="J16" s="2"/>
      <c r="K16" s="2"/>
      <c r="L16" s="2">
        <v>17000</v>
      </c>
      <c r="M16" s="2"/>
      <c r="N16" s="2"/>
      <c r="O16" s="2"/>
      <c r="P16" s="2"/>
      <c r="Q16" s="2"/>
      <c r="R16" s="2"/>
      <c r="S16" s="2">
        <v>7000</v>
      </c>
      <c r="T16" s="2"/>
      <c r="U16" s="2"/>
      <c r="V16" s="2"/>
      <c r="W16" s="2"/>
      <c r="X16" s="2"/>
      <c r="Y16" s="2"/>
      <c r="Z16" s="2"/>
      <c r="AA16" s="2">
        <f t="shared" si="0"/>
        <v>24000</v>
      </c>
    </row>
    <row r="17" spans="1:27" ht="15.75" thickBot="1" x14ac:dyDescent="0.3">
      <c r="A17" s="1"/>
      <c r="B17" s="1"/>
      <c r="C17" s="1"/>
      <c r="D17" s="1"/>
      <c r="E17" s="1"/>
      <c r="F17" s="1" t="s">
        <v>36</v>
      </c>
      <c r="G17" s="2"/>
      <c r="H17" s="2"/>
      <c r="I17" s="2"/>
      <c r="J17" s="2"/>
      <c r="K17" s="2"/>
      <c r="L17" s="3">
        <v>350</v>
      </c>
      <c r="M17" s="2"/>
      <c r="N17" s="2"/>
      <c r="O17" s="3"/>
      <c r="P17" s="2"/>
      <c r="Q17" s="2"/>
      <c r="R17" s="2"/>
      <c r="S17" s="3">
        <v>150</v>
      </c>
      <c r="T17" s="2"/>
      <c r="U17" s="2"/>
      <c r="V17" s="2"/>
      <c r="W17" s="2"/>
      <c r="X17" s="3"/>
      <c r="Y17" s="2"/>
      <c r="Z17" s="2"/>
      <c r="AA17" s="3">
        <f t="shared" si="0"/>
        <v>500</v>
      </c>
    </row>
    <row r="18" spans="1:27" x14ac:dyDescent="0.25">
      <c r="A18" s="1"/>
      <c r="B18" s="1"/>
      <c r="C18" s="1"/>
      <c r="D18" s="1"/>
      <c r="E18" s="1" t="s">
        <v>37</v>
      </c>
      <c r="F18" s="1"/>
      <c r="G18" s="2"/>
      <c r="H18" s="2"/>
      <c r="I18" s="2"/>
      <c r="J18" s="2"/>
      <c r="K18" s="2"/>
      <c r="L18" s="2">
        <f>ROUND(SUM(L11:L17),5)</f>
        <v>77392</v>
      </c>
      <c r="M18" s="2"/>
      <c r="N18" s="2"/>
      <c r="O18" s="2">
        <f>ROUND(SUM(O11:O17),5)</f>
        <v>850</v>
      </c>
      <c r="P18" s="2"/>
      <c r="Q18" s="2"/>
      <c r="R18" s="2"/>
      <c r="S18" s="2">
        <f>ROUND(SUM(S11:S17),5)</f>
        <v>7150</v>
      </c>
      <c r="T18" s="2"/>
      <c r="U18" s="2"/>
      <c r="V18" s="2"/>
      <c r="W18" s="2"/>
      <c r="X18" s="2">
        <f>ROUND(SUM(X11:X17),5)</f>
        <v>169325</v>
      </c>
      <c r="Y18" s="2"/>
      <c r="Z18" s="2"/>
      <c r="AA18" s="2">
        <f t="shared" si="0"/>
        <v>254717</v>
      </c>
    </row>
    <row r="19" spans="1:27" x14ac:dyDescent="0.25">
      <c r="A19" s="1"/>
      <c r="B19" s="1"/>
      <c r="C19" s="1"/>
      <c r="D19" s="1"/>
      <c r="E19" s="1" t="s">
        <v>38</v>
      </c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x14ac:dyDescent="0.25">
      <c r="A20" s="1"/>
      <c r="B20" s="1"/>
      <c r="C20" s="1"/>
      <c r="D20" s="1"/>
      <c r="E20" s="1"/>
      <c r="F20" s="1" t="s">
        <v>39</v>
      </c>
      <c r="G20" s="2"/>
      <c r="H20" s="2"/>
      <c r="I20" s="2"/>
      <c r="J20" s="2"/>
      <c r="K20" s="2"/>
      <c r="L20" s="2">
        <v>2500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>
        <f t="shared" ref="AA20:AA42" si="1">ROUND(SUM(G20:Z20),5)</f>
        <v>2500</v>
      </c>
    </row>
    <row r="21" spans="1:27" x14ac:dyDescent="0.25">
      <c r="A21" s="1"/>
      <c r="B21" s="1"/>
      <c r="C21" s="1"/>
      <c r="D21" s="1"/>
      <c r="E21" s="1"/>
      <c r="F21" s="1" t="s">
        <v>40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>
        <v>4501</v>
      </c>
      <c r="T21" s="2"/>
      <c r="U21" s="2"/>
      <c r="V21" s="2"/>
      <c r="W21" s="2"/>
      <c r="X21" s="2"/>
      <c r="Y21" s="2"/>
      <c r="Z21" s="2"/>
      <c r="AA21" s="2">
        <f t="shared" si="1"/>
        <v>4501</v>
      </c>
    </row>
    <row r="22" spans="1:27" x14ac:dyDescent="0.25">
      <c r="A22" s="1"/>
      <c r="B22" s="1"/>
      <c r="C22" s="1"/>
      <c r="D22" s="1"/>
      <c r="E22" s="1"/>
      <c r="F22" s="1" t="s">
        <v>41</v>
      </c>
      <c r="G22" s="2"/>
      <c r="H22" s="2"/>
      <c r="I22" s="2"/>
      <c r="J22" s="2"/>
      <c r="K22" s="2"/>
      <c r="L22" s="2"/>
      <c r="M22" s="2">
        <v>63221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>
        <f t="shared" si="1"/>
        <v>63221</v>
      </c>
    </row>
    <row r="23" spans="1:27" x14ac:dyDescent="0.25">
      <c r="A23" s="1"/>
      <c r="B23" s="1"/>
      <c r="C23" s="1"/>
      <c r="D23" s="1"/>
      <c r="E23" s="1"/>
      <c r="F23" s="1" t="s">
        <v>42</v>
      </c>
      <c r="G23" s="2"/>
      <c r="H23" s="2"/>
      <c r="I23" s="2"/>
      <c r="J23" s="2"/>
      <c r="K23" s="2"/>
      <c r="L23" s="2"/>
      <c r="M23" s="2">
        <v>79300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>
        <f t="shared" si="1"/>
        <v>79300</v>
      </c>
    </row>
    <row r="24" spans="1:27" x14ac:dyDescent="0.25">
      <c r="A24" s="1"/>
      <c r="B24" s="1"/>
      <c r="C24" s="1"/>
      <c r="D24" s="1"/>
      <c r="E24" s="1"/>
      <c r="F24" s="1" t="s">
        <v>43</v>
      </c>
      <c r="G24" s="2"/>
      <c r="H24" s="2"/>
      <c r="I24" s="2"/>
      <c r="J24" s="2"/>
      <c r="K24" s="2"/>
      <c r="L24" s="2"/>
      <c r="M24" s="2">
        <v>5000</v>
      </c>
      <c r="N24" s="2"/>
      <c r="O24" s="2"/>
      <c r="P24" s="2"/>
      <c r="Q24" s="2"/>
      <c r="R24" s="2"/>
      <c r="S24" s="2">
        <v>850</v>
      </c>
      <c r="T24" s="2"/>
      <c r="U24" s="2"/>
      <c r="V24" s="2"/>
      <c r="W24" s="2"/>
      <c r="X24" s="2"/>
      <c r="Y24" s="2"/>
      <c r="Z24" s="2"/>
      <c r="AA24" s="2">
        <f t="shared" si="1"/>
        <v>5850</v>
      </c>
    </row>
    <row r="25" spans="1:27" x14ac:dyDescent="0.25">
      <c r="A25" s="1"/>
      <c r="B25" s="1"/>
      <c r="C25" s="1"/>
      <c r="D25" s="1"/>
      <c r="E25" s="1"/>
      <c r="F25" s="1" t="s">
        <v>44</v>
      </c>
      <c r="G25" s="2"/>
      <c r="H25" s="2"/>
      <c r="I25" s="2"/>
      <c r="J25" s="2"/>
      <c r="K25" s="2"/>
      <c r="L25" s="2"/>
      <c r="M25" s="2">
        <v>1800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>
        <f t="shared" si="1"/>
        <v>1800</v>
      </c>
    </row>
    <row r="26" spans="1:27" x14ac:dyDescent="0.25">
      <c r="A26" s="1"/>
      <c r="B26" s="1"/>
      <c r="C26" s="1"/>
      <c r="D26" s="1"/>
      <c r="E26" s="1"/>
      <c r="F26" s="1" t="s">
        <v>45</v>
      </c>
      <c r="G26" s="2"/>
      <c r="H26" s="2"/>
      <c r="I26" s="2"/>
      <c r="J26" s="2"/>
      <c r="K26" s="2"/>
      <c r="L26" s="2"/>
      <c r="M26" s="2">
        <v>100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>
        <f t="shared" si="1"/>
        <v>100</v>
      </c>
    </row>
    <row r="27" spans="1:27" x14ac:dyDescent="0.25">
      <c r="A27" s="1"/>
      <c r="B27" s="1"/>
      <c r="C27" s="1"/>
      <c r="D27" s="1"/>
      <c r="E27" s="1"/>
      <c r="F27" s="1" t="s">
        <v>46</v>
      </c>
      <c r="G27" s="2"/>
      <c r="H27" s="2"/>
      <c r="I27" s="2"/>
      <c r="J27" s="2"/>
      <c r="K27" s="2">
        <v>2000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>
        <v>2000</v>
      </c>
      <c r="Z27" s="2">
        <v>2000</v>
      </c>
      <c r="AA27" s="2">
        <f t="shared" si="1"/>
        <v>6000</v>
      </c>
    </row>
    <row r="28" spans="1:27" x14ac:dyDescent="0.25">
      <c r="A28" s="1"/>
      <c r="B28" s="1"/>
      <c r="C28" s="1"/>
      <c r="D28" s="1"/>
      <c r="E28" s="1"/>
      <c r="F28" s="1" t="s">
        <v>47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>
        <v>2100</v>
      </c>
      <c r="W28" s="2"/>
      <c r="X28" s="2"/>
      <c r="Y28" s="2"/>
      <c r="Z28" s="2"/>
      <c r="AA28" s="2">
        <f t="shared" si="1"/>
        <v>2100</v>
      </c>
    </row>
    <row r="29" spans="1:27" x14ac:dyDescent="0.25">
      <c r="A29" s="1"/>
      <c r="B29" s="1"/>
      <c r="C29" s="1"/>
      <c r="D29" s="1"/>
      <c r="E29" s="1"/>
      <c r="F29" s="1" t="s">
        <v>48</v>
      </c>
      <c r="G29" s="2"/>
      <c r="H29" s="2"/>
      <c r="I29" s="2"/>
      <c r="J29" s="2"/>
      <c r="K29" s="2"/>
      <c r="L29" s="2"/>
      <c r="M29" s="2">
        <v>4969</v>
      </c>
      <c r="N29" s="2"/>
      <c r="O29" s="2">
        <v>21600</v>
      </c>
      <c r="P29" s="2"/>
      <c r="Q29" s="2"/>
      <c r="R29" s="2"/>
      <c r="S29" s="2">
        <v>2000</v>
      </c>
      <c r="T29" s="2"/>
      <c r="U29" s="2"/>
      <c r="V29" s="2"/>
      <c r="W29" s="2"/>
      <c r="X29" s="2"/>
      <c r="Y29" s="2"/>
      <c r="Z29" s="2"/>
      <c r="AA29" s="2">
        <f t="shared" si="1"/>
        <v>28569</v>
      </c>
    </row>
    <row r="30" spans="1:27" x14ac:dyDescent="0.25">
      <c r="A30" s="1"/>
      <c r="B30" s="1"/>
      <c r="C30" s="1"/>
      <c r="D30" s="1"/>
      <c r="E30" s="1"/>
      <c r="F30" s="1" t="s">
        <v>49</v>
      </c>
      <c r="G30" s="2"/>
      <c r="H30" s="2"/>
      <c r="I30" s="2"/>
      <c r="J30" s="2"/>
      <c r="K30" s="2"/>
      <c r="L30" s="2">
        <v>3963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>
        <f t="shared" si="1"/>
        <v>3963</v>
      </c>
    </row>
    <row r="31" spans="1:27" x14ac:dyDescent="0.25">
      <c r="A31" s="1"/>
      <c r="B31" s="1"/>
      <c r="C31" s="1"/>
      <c r="D31" s="1"/>
      <c r="E31" s="1"/>
      <c r="F31" s="1" t="s">
        <v>50</v>
      </c>
      <c r="G31" s="2"/>
      <c r="H31" s="2"/>
      <c r="I31" s="2">
        <v>180000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>
        <f t="shared" si="1"/>
        <v>180000</v>
      </c>
    </row>
    <row r="32" spans="1:27" x14ac:dyDescent="0.25">
      <c r="A32" s="1"/>
      <c r="B32" s="1"/>
      <c r="C32" s="1"/>
      <c r="D32" s="1"/>
      <c r="E32" s="1"/>
      <c r="F32" s="1" t="s">
        <v>51</v>
      </c>
      <c r="G32" s="2"/>
      <c r="H32" s="2"/>
      <c r="I32" s="2"/>
      <c r="J32" s="2"/>
      <c r="K32" s="2"/>
      <c r="L32" s="2">
        <v>2640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>
        <f t="shared" si="1"/>
        <v>2640</v>
      </c>
    </row>
    <row r="33" spans="1:27" x14ac:dyDescent="0.25">
      <c r="A33" s="1"/>
      <c r="B33" s="1"/>
      <c r="C33" s="1"/>
      <c r="D33" s="1"/>
      <c r="E33" s="1"/>
      <c r="F33" s="1" t="s">
        <v>52</v>
      </c>
      <c r="G33" s="2"/>
      <c r="H33" s="2"/>
      <c r="I33" s="2"/>
      <c r="J33" s="2"/>
      <c r="K33" s="2"/>
      <c r="L33" s="2">
        <v>4850</v>
      </c>
      <c r="M33" s="2">
        <v>30</v>
      </c>
      <c r="N33" s="2">
        <v>300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>
        <f t="shared" si="1"/>
        <v>5180</v>
      </c>
    </row>
    <row r="34" spans="1:27" x14ac:dyDescent="0.25">
      <c r="A34" s="1"/>
      <c r="B34" s="1"/>
      <c r="C34" s="1"/>
      <c r="D34" s="1"/>
      <c r="E34" s="1"/>
      <c r="F34" s="1" t="s">
        <v>53</v>
      </c>
      <c r="G34" s="2"/>
      <c r="H34" s="2"/>
      <c r="I34" s="2"/>
      <c r="J34" s="2"/>
      <c r="K34" s="2"/>
      <c r="L34" s="2">
        <v>1400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>
        <f t="shared" si="1"/>
        <v>1400</v>
      </c>
    </row>
    <row r="35" spans="1:27" x14ac:dyDescent="0.25">
      <c r="A35" s="1"/>
      <c r="B35" s="1"/>
      <c r="C35" s="1"/>
      <c r="D35" s="1"/>
      <c r="E35" s="1"/>
      <c r="F35" s="1" t="s">
        <v>54</v>
      </c>
      <c r="G35" s="2"/>
      <c r="H35" s="2"/>
      <c r="I35" s="2"/>
      <c r="J35" s="2"/>
      <c r="K35" s="2"/>
      <c r="L35" s="2"/>
      <c r="M35" s="2"/>
      <c r="N35" s="2"/>
      <c r="O35" s="2">
        <v>2000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>
        <f t="shared" si="1"/>
        <v>2000</v>
      </c>
    </row>
    <row r="36" spans="1:27" x14ac:dyDescent="0.25">
      <c r="A36" s="1"/>
      <c r="B36" s="1"/>
      <c r="C36" s="1"/>
      <c r="D36" s="1"/>
      <c r="E36" s="1"/>
      <c r="F36" s="1" t="s">
        <v>55</v>
      </c>
      <c r="G36" s="2"/>
      <c r="H36" s="2"/>
      <c r="I36" s="2"/>
      <c r="J36" s="2"/>
      <c r="K36" s="2"/>
      <c r="L36" s="2">
        <v>2300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>
        <f t="shared" si="1"/>
        <v>2300</v>
      </c>
    </row>
    <row r="37" spans="1:27" x14ac:dyDescent="0.25">
      <c r="A37" s="1"/>
      <c r="B37" s="1"/>
      <c r="C37" s="1"/>
      <c r="D37" s="1"/>
      <c r="E37" s="1"/>
      <c r="F37" s="1" t="s">
        <v>56</v>
      </c>
      <c r="G37" s="2">
        <v>2500</v>
      </c>
      <c r="H37" s="2"/>
      <c r="I37" s="2"/>
      <c r="J37" s="2"/>
      <c r="K37" s="2">
        <v>150</v>
      </c>
      <c r="L37" s="2">
        <v>800</v>
      </c>
      <c r="M37" s="2"/>
      <c r="N37" s="2"/>
      <c r="O37" s="2">
        <v>1800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>
        <v>500</v>
      </c>
      <c r="AA37" s="2">
        <f t="shared" si="1"/>
        <v>5750</v>
      </c>
    </row>
    <row r="38" spans="1:27" x14ac:dyDescent="0.25">
      <c r="A38" s="1"/>
      <c r="B38" s="1"/>
      <c r="C38" s="1"/>
      <c r="D38" s="1"/>
      <c r="E38" s="1"/>
      <c r="F38" s="1" t="s">
        <v>57</v>
      </c>
      <c r="G38" s="2">
        <v>13042</v>
      </c>
      <c r="H38" s="2">
        <v>3000</v>
      </c>
      <c r="I38" s="2"/>
      <c r="J38" s="2"/>
      <c r="K38" s="2"/>
      <c r="L38" s="2">
        <v>1200</v>
      </c>
      <c r="M38" s="2">
        <v>5000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>
        <f t="shared" si="1"/>
        <v>22242</v>
      </c>
    </row>
    <row r="39" spans="1:27" x14ac:dyDescent="0.25">
      <c r="A39" s="1"/>
      <c r="B39" s="1"/>
      <c r="C39" s="1"/>
      <c r="D39" s="1"/>
      <c r="E39" s="1"/>
      <c r="F39" s="1" t="s">
        <v>58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>
        <v>13000</v>
      </c>
      <c r="T39" s="2"/>
      <c r="U39" s="2"/>
      <c r="V39" s="2"/>
      <c r="W39" s="2"/>
      <c r="X39" s="2"/>
      <c r="Y39" s="2"/>
      <c r="Z39" s="2"/>
      <c r="AA39" s="2">
        <f t="shared" si="1"/>
        <v>13000</v>
      </c>
    </row>
    <row r="40" spans="1:27" x14ac:dyDescent="0.25">
      <c r="A40" s="1"/>
      <c r="B40" s="1"/>
      <c r="C40" s="1"/>
      <c r="D40" s="1"/>
      <c r="E40" s="1"/>
      <c r="F40" s="1" t="s">
        <v>59</v>
      </c>
      <c r="G40" s="2"/>
      <c r="H40" s="2"/>
      <c r="I40" s="2"/>
      <c r="J40" s="2"/>
      <c r="K40" s="2"/>
      <c r="L40" s="2">
        <v>80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>
        <f t="shared" si="1"/>
        <v>80</v>
      </c>
    </row>
    <row r="41" spans="1:27" ht="15.75" thickBot="1" x14ac:dyDescent="0.3">
      <c r="A41" s="1"/>
      <c r="B41" s="1"/>
      <c r="C41" s="1"/>
      <c r="D41" s="1"/>
      <c r="E41" s="1"/>
      <c r="F41" s="1" t="s">
        <v>60</v>
      </c>
      <c r="G41" s="3">
        <v>411750</v>
      </c>
      <c r="H41" s="3"/>
      <c r="I41" s="3"/>
      <c r="J41" s="2"/>
      <c r="K41" s="3"/>
      <c r="L41" s="3"/>
      <c r="M41" s="3"/>
      <c r="N41" s="3"/>
      <c r="O41" s="3"/>
      <c r="P41" s="2"/>
      <c r="Q41" s="2"/>
      <c r="R41" s="2"/>
      <c r="S41" s="3"/>
      <c r="T41" s="2"/>
      <c r="U41" s="2"/>
      <c r="V41" s="3"/>
      <c r="W41" s="2"/>
      <c r="X41" s="2"/>
      <c r="Y41" s="3"/>
      <c r="Z41" s="3"/>
      <c r="AA41" s="3">
        <f t="shared" si="1"/>
        <v>411750</v>
      </c>
    </row>
    <row r="42" spans="1:27" x14ac:dyDescent="0.25">
      <c r="A42" s="1"/>
      <c r="B42" s="1"/>
      <c r="C42" s="1"/>
      <c r="D42" s="1"/>
      <c r="E42" s="1" t="s">
        <v>61</v>
      </c>
      <c r="F42" s="1"/>
      <c r="G42" s="2">
        <f>ROUND(SUM(G19:G41),5)</f>
        <v>427292</v>
      </c>
      <c r="H42" s="2">
        <f>ROUND(SUM(H19:H41),5)</f>
        <v>3000</v>
      </c>
      <c r="I42" s="2">
        <f>ROUND(SUM(I19:I41),5)</f>
        <v>180000</v>
      </c>
      <c r="J42" s="2"/>
      <c r="K42" s="2">
        <f>ROUND(SUM(K19:K41),5)</f>
        <v>2150</v>
      </c>
      <c r="L42" s="2">
        <f>ROUND(SUM(L19:L41),5)</f>
        <v>19733</v>
      </c>
      <c r="M42" s="2">
        <f>ROUND(SUM(M19:M41),5)</f>
        <v>159420</v>
      </c>
      <c r="N42" s="2">
        <f>ROUND(SUM(N19:N41),5)</f>
        <v>300</v>
      </c>
      <c r="O42" s="2">
        <f>ROUND(SUM(O19:O41),5)</f>
        <v>25400</v>
      </c>
      <c r="P42" s="2"/>
      <c r="Q42" s="2"/>
      <c r="R42" s="2"/>
      <c r="S42" s="2">
        <f>ROUND(SUM(S19:S41),5)</f>
        <v>20351</v>
      </c>
      <c r="T42" s="2"/>
      <c r="U42" s="2"/>
      <c r="V42" s="2">
        <f>ROUND(SUM(V19:V41),5)</f>
        <v>2100</v>
      </c>
      <c r="W42" s="2"/>
      <c r="X42" s="2"/>
      <c r="Y42" s="2">
        <f>ROUND(SUM(Y19:Y41),5)</f>
        <v>2000</v>
      </c>
      <c r="Z42" s="2">
        <f>ROUND(SUM(Z19:Z41),5)</f>
        <v>2500</v>
      </c>
      <c r="AA42" s="2">
        <f t="shared" si="1"/>
        <v>844246</v>
      </c>
    </row>
    <row r="43" spans="1:27" x14ac:dyDescent="0.25">
      <c r="A43" s="1"/>
      <c r="B43" s="1"/>
      <c r="C43" s="1"/>
      <c r="D43" s="1"/>
      <c r="E43" s="1" t="s">
        <v>62</v>
      </c>
      <c r="F43" s="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25">
      <c r="A44" s="1"/>
      <c r="B44" s="1"/>
      <c r="C44" s="1"/>
      <c r="D44" s="1"/>
      <c r="E44" s="1"/>
      <c r="F44" s="1" t="s">
        <v>63</v>
      </c>
      <c r="G44" s="2"/>
      <c r="H44" s="2"/>
      <c r="I44" s="2"/>
      <c r="J44" s="2"/>
      <c r="K44" s="2">
        <v>480000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>
        <v>260000</v>
      </c>
      <c r="AA44" s="2">
        <f t="shared" ref="AA44:AA58" si="2">ROUND(SUM(G44:Z44),5)</f>
        <v>740000</v>
      </c>
    </row>
    <row r="45" spans="1:27" x14ac:dyDescent="0.25">
      <c r="A45" s="1"/>
      <c r="B45" s="1"/>
      <c r="C45" s="1"/>
      <c r="D45" s="1"/>
      <c r="E45" s="1"/>
      <c r="F45" s="1" t="s">
        <v>64</v>
      </c>
      <c r="G45" s="2">
        <v>25000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>
        <f t="shared" si="2"/>
        <v>25000</v>
      </c>
    </row>
    <row r="46" spans="1:27" x14ac:dyDescent="0.25">
      <c r="A46" s="1"/>
      <c r="B46" s="1"/>
      <c r="C46" s="1"/>
      <c r="D46" s="1"/>
      <c r="E46" s="1"/>
      <c r="F46" s="1" t="s">
        <v>65</v>
      </c>
      <c r="G46" s="2"/>
      <c r="H46" s="2"/>
      <c r="I46" s="2"/>
      <c r="J46" s="2"/>
      <c r="K46" s="2"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>
        <f t="shared" si="2"/>
        <v>0</v>
      </c>
    </row>
    <row r="47" spans="1:27" x14ac:dyDescent="0.25">
      <c r="A47" s="1"/>
      <c r="B47" s="1"/>
      <c r="C47" s="1"/>
      <c r="D47" s="1"/>
      <c r="E47" s="1"/>
      <c r="F47" s="1" t="s">
        <v>66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>
        <v>85000</v>
      </c>
      <c r="Z47" s="2"/>
      <c r="AA47" s="2">
        <f t="shared" si="2"/>
        <v>85000</v>
      </c>
    </row>
    <row r="48" spans="1:27" x14ac:dyDescent="0.25">
      <c r="A48" s="1"/>
      <c r="B48" s="1"/>
      <c r="C48" s="1"/>
      <c r="D48" s="1"/>
      <c r="E48" s="1"/>
      <c r="F48" s="1" t="s">
        <v>67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>
        <v>170000</v>
      </c>
      <c r="W48" s="2"/>
      <c r="X48" s="2"/>
      <c r="Y48" s="2"/>
      <c r="Z48" s="2"/>
      <c r="AA48" s="2">
        <f t="shared" si="2"/>
        <v>170000</v>
      </c>
    </row>
    <row r="49" spans="1:27" x14ac:dyDescent="0.25">
      <c r="A49" s="1"/>
      <c r="B49" s="1"/>
      <c r="C49" s="1"/>
      <c r="D49" s="1"/>
      <c r="E49" s="1"/>
      <c r="F49" s="1" t="s">
        <v>68</v>
      </c>
      <c r="G49" s="2"/>
      <c r="H49" s="2"/>
      <c r="I49" s="2"/>
      <c r="J49" s="2"/>
      <c r="K49" s="2"/>
      <c r="L49" s="2"/>
      <c r="M49" s="2">
        <v>14000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>
        <f t="shared" si="2"/>
        <v>14000</v>
      </c>
    </row>
    <row r="50" spans="1:27" x14ac:dyDescent="0.25">
      <c r="A50" s="1"/>
      <c r="B50" s="1"/>
      <c r="C50" s="1"/>
      <c r="D50" s="1"/>
      <c r="E50" s="1"/>
      <c r="F50" s="1" t="s">
        <v>69</v>
      </c>
      <c r="G50" s="2"/>
      <c r="H50" s="2"/>
      <c r="I50" s="2"/>
      <c r="J50" s="2"/>
      <c r="K50" s="2"/>
      <c r="L50" s="2"/>
      <c r="M50" s="2">
        <v>9500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>
        <f t="shared" si="2"/>
        <v>9500</v>
      </c>
    </row>
    <row r="51" spans="1:27" x14ac:dyDescent="0.25">
      <c r="A51" s="1"/>
      <c r="B51" s="1"/>
      <c r="C51" s="1"/>
      <c r="D51" s="1"/>
      <c r="E51" s="1"/>
      <c r="F51" s="1" t="s">
        <v>70</v>
      </c>
      <c r="G51" s="2"/>
      <c r="H51" s="2"/>
      <c r="I51" s="2"/>
      <c r="J51" s="2"/>
      <c r="K51" s="2"/>
      <c r="L51" s="2"/>
      <c r="M51" s="2">
        <v>60000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>
        <f t="shared" si="2"/>
        <v>60000</v>
      </c>
    </row>
    <row r="52" spans="1:27" x14ac:dyDescent="0.25">
      <c r="A52" s="1"/>
      <c r="B52" s="1"/>
      <c r="C52" s="1"/>
      <c r="D52" s="1"/>
      <c r="E52" s="1"/>
      <c r="F52" s="1" t="s">
        <v>71</v>
      </c>
      <c r="G52" s="2"/>
      <c r="H52" s="2"/>
      <c r="I52" s="2"/>
      <c r="J52" s="2"/>
      <c r="K52" s="2"/>
      <c r="L52" s="2"/>
      <c r="M52" s="2">
        <v>21500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>
        <f t="shared" si="2"/>
        <v>21500</v>
      </c>
    </row>
    <row r="53" spans="1:27" x14ac:dyDescent="0.25">
      <c r="A53" s="1"/>
      <c r="B53" s="1"/>
      <c r="C53" s="1"/>
      <c r="D53" s="1"/>
      <c r="E53" s="1"/>
      <c r="F53" s="1" t="s">
        <v>72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>
        <v>50700</v>
      </c>
      <c r="V53" s="2"/>
      <c r="W53" s="2"/>
      <c r="X53" s="2"/>
      <c r="Y53" s="2"/>
      <c r="Z53" s="2"/>
      <c r="AA53" s="2">
        <f t="shared" si="2"/>
        <v>50700</v>
      </c>
    </row>
    <row r="54" spans="1:27" x14ac:dyDescent="0.25">
      <c r="A54" s="1"/>
      <c r="B54" s="1"/>
      <c r="C54" s="1"/>
      <c r="D54" s="1"/>
      <c r="E54" s="1"/>
      <c r="F54" s="1" t="s">
        <v>73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>
        <v>158</v>
      </c>
      <c r="V54" s="2"/>
      <c r="W54" s="2"/>
      <c r="X54" s="2"/>
      <c r="Y54" s="2"/>
      <c r="Z54" s="2"/>
      <c r="AA54" s="2">
        <f t="shared" si="2"/>
        <v>158</v>
      </c>
    </row>
    <row r="55" spans="1:27" ht="15.75" thickBot="1" x14ac:dyDescent="0.3">
      <c r="A55" s="1"/>
      <c r="B55" s="1"/>
      <c r="C55" s="1"/>
      <c r="D55" s="1"/>
      <c r="E55" s="1"/>
      <c r="F55" s="1" t="s">
        <v>74</v>
      </c>
      <c r="G55" s="4"/>
      <c r="H55" s="2"/>
      <c r="I55" s="2"/>
      <c r="J55" s="2"/>
      <c r="K55" s="4"/>
      <c r="L55" s="2"/>
      <c r="M55" s="4">
        <v>17900</v>
      </c>
      <c r="N55" s="2"/>
      <c r="O55" s="2"/>
      <c r="P55" s="2"/>
      <c r="Q55" s="2"/>
      <c r="R55" s="2"/>
      <c r="S55" s="2"/>
      <c r="T55" s="2"/>
      <c r="U55" s="4">
        <v>271</v>
      </c>
      <c r="V55" s="4"/>
      <c r="W55" s="2"/>
      <c r="X55" s="2"/>
      <c r="Y55" s="4"/>
      <c r="Z55" s="4"/>
      <c r="AA55" s="4">
        <f t="shared" si="2"/>
        <v>18171</v>
      </c>
    </row>
    <row r="56" spans="1:27" ht="15.75" thickBot="1" x14ac:dyDescent="0.3">
      <c r="A56" s="1"/>
      <c r="B56" s="1"/>
      <c r="C56" s="1"/>
      <c r="D56" s="1"/>
      <c r="E56" s="1" t="s">
        <v>75</v>
      </c>
      <c r="F56" s="1"/>
      <c r="G56" s="5">
        <f>ROUND(SUM(G43:G55),5)</f>
        <v>25000</v>
      </c>
      <c r="H56" s="4"/>
      <c r="I56" s="4"/>
      <c r="J56" s="2"/>
      <c r="K56" s="5">
        <f>ROUND(SUM(K43:K55),5)</f>
        <v>480000</v>
      </c>
      <c r="L56" s="4"/>
      <c r="M56" s="5">
        <f>ROUND(SUM(M43:M55),5)</f>
        <v>122900</v>
      </c>
      <c r="N56" s="4"/>
      <c r="O56" s="4"/>
      <c r="P56" s="2"/>
      <c r="Q56" s="2"/>
      <c r="R56" s="2"/>
      <c r="S56" s="4"/>
      <c r="T56" s="2"/>
      <c r="U56" s="5">
        <f>ROUND(SUM(U43:U55),5)</f>
        <v>51129</v>
      </c>
      <c r="V56" s="5">
        <f>ROUND(SUM(V43:V55),5)</f>
        <v>170000</v>
      </c>
      <c r="W56" s="2"/>
      <c r="X56" s="4"/>
      <c r="Y56" s="5">
        <f>ROUND(SUM(Y43:Y55),5)</f>
        <v>85000</v>
      </c>
      <c r="Z56" s="5">
        <f>ROUND(SUM(Z43:Z55),5)</f>
        <v>260000</v>
      </c>
      <c r="AA56" s="5">
        <f t="shared" si="2"/>
        <v>1194029</v>
      </c>
    </row>
    <row r="57" spans="1:27" ht="15.75" thickBot="1" x14ac:dyDescent="0.3">
      <c r="A57" s="1"/>
      <c r="B57" s="1"/>
      <c r="C57" s="1"/>
      <c r="D57" s="1" t="s">
        <v>76</v>
      </c>
      <c r="E57" s="1"/>
      <c r="F57" s="1"/>
      <c r="G57" s="6">
        <f>ROUND(G4+G10+G18+G42+G56,5)</f>
        <v>452292</v>
      </c>
      <c r="H57" s="6">
        <f>ROUND(H4+H10+H18+H42+H56,5)</f>
        <v>3000</v>
      </c>
      <c r="I57" s="6">
        <f>ROUND(I4+I10+I18+I42+I56,5)</f>
        <v>180000</v>
      </c>
      <c r="J57" s="2"/>
      <c r="K57" s="6">
        <f>ROUND(K4+K10+K18+K42+K56,5)</f>
        <v>482150</v>
      </c>
      <c r="L57" s="6">
        <f>ROUND(L4+L10+L18+L42+L56,5)</f>
        <v>474204</v>
      </c>
      <c r="M57" s="6">
        <f>ROUND(M4+M10+M18+M42+M56,5)</f>
        <v>282320</v>
      </c>
      <c r="N57" s="6">
        <f>ROUND(N4+N10+N18+N42+N56,5)</f>
        <v>300</v>
      </c>
      <c r="O57" s="6">
        <f>ROUND(O4+O10+O18+O42+O56,5)</f>
        <v>26250</v>
      </c>
      <c r="P57" s="2"/>
      <c r="Q57" s="2"/>
      <c r="R57" s="2"/>
      <c r="S57" s="6">
        <f>ROUND(S4+S10+S18+S42+S56,5)</f>
        <v>251501</v>
      </c>
      <c r="T57" s="2"/>
      <c r="U57" s="6">
        <f>ROUND(U4+U10+U18+U42+U56,5)</f>
        <v>51129</v>
      </c>
      <c r="V57" s="6">
        <f>ROUND(V4+V10+V18+V42+V56,5)</f>
        <v>172100</v>
      </c>
      <c r="W57" s="2"/>
      <c r="X57" s="6">
        <f>ROUND(X4+X10+X18+X42+X56,5)</f>
        <v>243825</v>
      </c>
      <c r="Y57" s="6">
        <f>ROUND(Y4+Y10+Y18+Y42+Y56,5)</f>
        <v>87000</v>
      </c>
      <c r="Z57" s="6">
        <f>ROUND(Z4+Z10+Z18+Z42+Z56,5)</f>
        <v>262500</v>
      </c>
      <c r="AA57" s="6">
        <f t="shared" si="2"/>
        <v>2968571</v>
      </c>
    </row>
    <row r="58" spans="1:27" x14ac:dyDescent="0.25">
      <c r="A58" s="1"/>
      <c r="B58" s="1"/>
      <c r="C58" s="1" t="s">
        <v>77</v>
      </c>
      <c r="D58" s="1"/>
      <c r="E58" s="1"/>
      <c r="F58" s="1"/>
      <c r="G58" s="2">
        <f>G57</f>
        <v>452292</v>
      </c>
      <c r="H58" s="2">
        <f>H57</f>
        <v>3000</v>
      </c>
      <c r="I58" s="2">
        <f>I57</f>
        <v>180000</v>
      </c>
      <c r="J58" s="2"/>
      <c r="K58" s="2">
        <f>K57</f>
        <v>482150</v>
      </c>
      <c r="L58" s="2">
        <f>L57</f>
        <v>474204</v>
      </c>
      <c r="M58" s="2">
        <f>M57</f>
        <v>282320</v>
      </c>
      <c r="N58" s="2">
        <f>N57</f>
        <v>300</v>
      </c>
      <c r="O58" s="2">
        <f>O57</f>
        <v>26250</v>
      </c>
      <c r="P58" s="2"/>
      <c r="Q58" s="2"/>
      <c r="R58" s="2"/>
      <c r="S58" s="2">
        <f>S57</f>
        <v>251501</v>
      </c>
      <c r="T58" s="2"/>
      <c r="U58" s="2">
        <f>U57</f>
        <v>51129</v>
      </c>
      <c r="V58" s="2">
        <f>V57</f>
        <v>172100</v>
      </c>
      <c r="W58" s="2"/>
      <c r="X58" s="2">
        <f>X57</f>
        <v>243825</v>
      </c>
      <c r="Y58" s="2">
        <f>Y57</f>
        <v>87000</v>
      </c>
      <c r="Z58" s="2">
        <f>Z57</f>
        <v>262500</v>
      </c>
      <c r="AA58" s="2">
        <f t="shared" si="2"/>
        <v>2968571</v>
      </c>
    </row>
    <row r="59" spans="1:27" x14ac:dyDescent="0.25">
      <c r="A59" s="1"/>
      <c r="B59" s="1"/>
      <c r="C59" s="1"/>
      <c r="D59" s="1" t="s">
        <v>78</v>
      </c>
      <c r="E59" s="1"/>
      <c r="F59" s="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5">
      <c r="A60" s="1"/>
      <c r="B60" s="1"/>
      <c r="C60" s="1"/>
      <c r="D60" s="1"/>
      <c r="E60" s="1" t="s">
        <v>79</v>
      </c>
      <c r="F60" s="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5">
      <c r="A61" s="1"/>
      <c r="B61" s="1"/>
      <c r="C61" s="1"/>
      <c r="D61" s="1"/>
      <c r="E61" s="1"/>
      <c r="F61" s="1" t="s">
        <v>80</v>
      </c>
      <c r="G61" s="2"/>
      <c r="H61" s="2"/>
      <c r="I61" s="2"/>
      <c r="J61" s="2"/>
      <c r="K61" s="2"/>
      <c r="L61" s="2">
        <v>13400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>
        <f t="shared" ref="AA61:AA75" si="3">ROUND(SUM(G61:Z61),5)</f>
        <v>13400</v>
      </c>
    </row>
    <row r="62" spans="1:27" x14ac:dyDescent="0.25">
      <c r="A62" s="1"/>
      <c r="B62" s="1"/>
      <c r="C62" s="1"/>
      <c r="D62" s="1"/>
      <c r="E62" s="1"/>
      <c r="F62" s="1" t="s">
        <v>81</v>
      </c>
      <c r="G62" s="2"/>
      <c r="H62" s="2">
        <v>6600</v>
      </c>
      <c r="I62" s="2"/>
      <c r="J62" s="2"/>
      <c r="K62" s="2">
        <v>38212</v>
      </c>
      <c r="L62" s="2">
        <v>85942</v>
      </c>
      <c r="M62" s="2">
        <v>62984</v>
      </c>
      <c r="N62" s="2"/>
      <c r="O62" s="2">
        <v>32347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>
        <v>21727</v>
      </c>
      <c r="AA62" s="2">
        <f t="shared" si="3"/>
        <v>247812</v>
      </c>
    </row>
    <row r="63" spans="1:27" x14ac:dyDescent="0.25">
      <c r="A63" s="1"/>
      <c r="B63" s="1"/>
      <c r="C63" s="1"/>
      <c r="D63" s="1"/>
      <c r="E63" s="1"/>
      <c r="F63" s="1" t="s">
        <v>82</v>
      </c>
      <c r="G63" s="2"/>
      <c r="H63" s="2">
        <v>505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>
        <f t="shared" si="3"/>
        <v>505</v>
      </c>
    </row>
    <row r="64" spans="1:27" x14ac:dyDescent="0.25">
      <c r="A64" s="1"/>
      <c r="B64" s="1"/>
      <c r="C64" s="1"/>
      <c r="D64" s="1"/>
      <c r="E64" s="1"/>
      <c r="F64" s="1" t="s">
        <v>83</v>
      </c>
      <c r="G64" s="2"/>
      <c r="H64" s="2"/>
      <c r="I64" s="2"/>
      <c r="J64" s="2"/>
      <c r="K64" s="2">
        <v>55938</v>
      </c>
      <c r="L64" s="2"/>
      <c r="M64" s="2">
        <v>38300</v>
      </c>
      <c r="N64" s="2"/>
      <c r="O64" s="2">
        <v>15512</v>
      </c>
      <c r="P64" s="2">
        <v>15930</v>
      </c>
      <c r="Q64" s="2"/>
      <c r="R64" s="2"/>
      <c r="S64" s="2">
        <v>60000</v>
      </c>
      <c r="T64" s="2"/>
      <c r="U64" s="2"/>
      <c r="V64" s="2">
        <v>46654</v>
      </c>
      <c r="W64" s="2"/>
      <c r="X64" s="2">
        <v>32423</v>
      </c>
      <c r="Y64" s="2">
        <v>22688</v>
      </c>
      <c r="Z64" s="2">
        <v>86917</v>
      </c>
      <c r="AA64" s="2">
        <f t="shared" si="3"/>
        <v>374362</v>
      </c>
    </row>
    <row r="65" spans="1:27" x14ac:dyDescent="0.25">
      <c r="A65" s="1"/>
      <c r="B65" s="1"/>
      <c r="C65" s="1"/>
      <c r="D65" s="1"/>
      <c r="E65" s="1"/>
      <c r="F65" s="1" t="s">
        <v>84</v>
      </c>
      <c r="G65" s="2"/>
      <c r="H65" s="2"/>
      <c r="I65" s="2"/>
      <c r="J65" s="2"/>
      <c r="K65" s="2">
        <v>1936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>
        <v>2027</v>
      </c>
      <c r="W65" s="2"/>
      <c r="X65" s="2">
        <v>785</v>
      </c>
      <c r="Y65" s="2">
        <v>785</v>
      </c>
      <c r="Z65" s="2">
        <v>2423</v>
      </c>
      <c r="AA65" s="2">
        <f t="shared" si="3"/>
        <v>7956</v>
      </c>
    </row>
    <row r="66" spans="1:27" x14ac:dyDescent="0.25">
      <c r="A66" s="1"/>
      <c r="B66" s="1"/>
      <c r="C66" s="1"/>
      <c r="D66" s="1"/>
      <c r="E66" s="1"/>
      <c r="F66" s="1" t="s">
        <v>85</v>
      </c>
      <c r="G66" s="2"/>
      <c r="H66" s="2"/>
      <c r="I66" s="2"/>
      <c r="J66" s="2"/>
      <c r="K66" s="2">
        <v>460</v>
      </c>
      <c r="L66" s="2">
        <v>160</v>
      </c>
      <c r="M66" s="2">
        <v>30</v>
      </c>
      <c r="N66" s="2"/>
      <c r="O66" s="2">
        <v>60</v>
      </c>
      <c r="P66" s="2"/>
      <c r="Q66" s="2"/>
      <c r="R66" s="2"/>
      <c r="S66" s="2"/>
      <c r="T66" s="2"/>
      <c r="U66" s="2"/>
      <c r="V66" s="2">
        <v>120</v>
      </c>
      <c r="W66" s="2"/>
      <c r="X66" s="2">
        <v>120</v>
      </c>
      <c r="Y66" s="2"/>
      <c r="Z66" s="2">
        <v>430</v>
      </c>
      <c r="AA66" s="2">
        <f t="shared" si="3"/>
        <v>1380</v>
      </c>
    </row>
    <row r="67" spans="1:27" x14ac:dyDescent="0.25">
      <c r="A67" s="1"/>
      <c r="B67" s="1"/>
      <c r="C67" s="1"/>
      <c r="D67" s="1"/>
      <c r="E67" s="1"/>
      <c r="F67" s="1" t="s">
        <v>86</v>
      </c>
      <c r="G67" s="2"/>
      <c r="H67" s="2"/>
      <c r="I67" s="2"/>
      <c r="J67" s="2"/>
      <c r="K67" s="2">
        <v>1300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>
        <f t="shared" si="3"/>
        <v>1300</v>
      </c>
    </row>
    <row r="68" spans="1:27" x14ac:dyDescent="0.25">
      <c r="A68" s="1"/>
      <c r="B68" s="1"/>
      <c r="C68" s="1"/>
      <c r="D68" s="1"/>
      <c r="E68" s="1"/>
      <c r="F68" s="1" t="s">
        <v>87</v>
      </c>
      <c r="G68" s="2"/>
      <c r="H68" s="2"/>
      <c r="I68" s="2"/>
      <c r="J68" s="2"/>
      <c r="K68" s="2">
        <v>1822</v>
      </c>
      <c r="L68" s="2">
        <v>750</v>
      </c>
      <c r="M68" s="2">
        <v>420</v>
      </c>
      <c r="N68" s="2"/>
      <c r="O68" s="2"/>
      <c r="P68" s="2"/>
      <c r="Q68" s="2"/>
      <c r="R68" s="2"/>
      <c r="S68" s="2"/>
      <c r="T68" s="2"/>
      <c r="U68" s="2"/>
      <c r="V68" s="2">
        <v>1092</v>
      </c>
      <c r="W68" s="2"/>
      <c r="X68" s="2">
        <v>546</v>
      </c>
      <c r="Y68" s="2">
        <v>546</v>
      </c>
      <c r="Z68" s="2">
        <v>2184</v>
      </c>
      <c r="AA68" s="2">
        <f t="shared" si="3"/>
        <v>7360</v>
      </c>
    </row>
    <row r="69" spans="1:27" x14ac:dyDescent="0.25">
      <c r="A69" s="1"/>
      <c r="B69" s="1"/>
      <c r="C69" s="1"/>
      <c r="D69" s="1"/>
      <c r="E69" s="1"/>
      <c r="F69" s="1" t="s">
        <v>88</v>
      </c>
      <c r="G69" s="2"/>
      <c r="H69" s="2"/>
      <c r="I69" s="2"/>
      <c r="J69" s="2"/>
      <c r="K69" s="2">
        <v>4947</v>
      </c>
      <c r="L69" s="2">
        <v>4256</v>
      </c>
      <c r="M69" s="2">
        <v>3172</v>
      </c>
      <c r="N69" s="2"/>
      <c r="O69" s="2">
        <v>1617</v>
      </c>
      <c r="P69" s="2"/>
      <c r="Q69" s="2"/>
      <c r="R69" s="2"/>
      <c r="S69" s="2"/>
      <c r="T69" s="2"/>
      <c r="U69" s="2"/>
      <c r="V69" s="2">
        <v>2244</v>
      </c>
      <c r="W69" s="2"/>
      <c r="X69" s="2">
        <v>1135</v>
      </c>
      <c r="Y69" s="2">
        <v>1200</v>
      </c>
      <c r="Z69" s="2">
        <v>5684</v>
      </c>
      <c r="AA69" s="2">
        <f t="shared" si="3"/>
        <v>24255</v>
      </c>
    </row>
    <row r="70" spans="1:27" x14ac:dyDescent="0.25">
      <c r="A70" s="1"/>
      <c r="B70" s="1"/>
      <c r="C70" s="1"/>
      <c r="D70" s="1"/>
      <c r="E70" s="1"/>
      <c r="F70" s="1" t="s">
        <v>89</v>
      </c>
      <c r="G70" s="2"/>
      <c r="H70" s="2"/>
      <c r="I70" s="2"/>
      <c r="J70" s="2"/>
      <c r="K70" s="2">
        <v>41244</v>
      </c>
      <c r="L70" s="2">
        <v>24776</v>
      </c>
      <c r="M70" s="2">
        <v>8684</v>
      </c>
      <c r="N70" s="2"/>
      <c r="O70" s="2">
        <v>2062</v>
      </c>
      <c r="P70" s="2"/>
      <c r="Q70" s="2"/>
      <c r="R70" s="2"/>
      <c r="S70" s="2"/>
      <c r="T70" s="2"/>
      <c r="U70" s="2"/>
      <c r="V70" s="2">
        <v>2062</v>
      </c>
      <c r="W70" s="2"/>
      <c r="X70" s="2">
        <v>6984</v>
      </c>
      <c r="Y70" s="2">
        <v>6984</v>
      </c>
      <c r="Z70" s="2">
        <v>34266</v>
      </c>
      <c r="AA70" s="2">
        <f t="shared" si="3"/>
        <v>127062</v>
      </c>
    </row>
    <row r="71" spans="1:27" x14ac:dyDescent="0.25">
      <c r="A71" s="1"/>
      <c r="B71" s="1"/>
      <c r="C71" s="1"/>
      <c r="D71" s="1"/>
      <c r="E71" s="1"/>
      <c r="F71" s="1" t="s">
        <v>90</v>
      </c>
      <c r="G71" s="2"/>
      <c r="H71" s="2"/>
      <c r="I71" s="2"/>
      <c r="J71" s="2"/>
      <c r="K71" s="2">
        <v>946</v>
      </c>
      <c r="L71" s="2">
        <v>710</v>
      </c>
      <c r="M71" s="2">
        <v>473</v>
      </c>
      <c r="N71" s="2"/>
      <c r="O71" s="2">
        <v>473</v>
      </c>
      <c r="P71" s="2"/>
      <c r="Q71" s="2"/>
      <c r="R71" s="2"/>
      <c r="S71" s="2"/>
      <c r="T71" s="2"/>
      <c r="U71" s="2"/>
      <c r="V71" s="2">
        <v>473</v>
      </c>
      <c r="W71" s="2"/>
      <c r="X71" s="2">
        <v>237</v>
      </c>
      <c r="Y71" s="2">
        <v>237</v>
      </c>
      <c r="Z71" s="2">
        <v>1183</v>
      </c>
      <c r="AA71" s="2">
        <f t="shared" si="3"/>
        <v>4732</v>
      </c>
    </row>
    <row r="72" spans="1:27" x14ac:dyDescent="0.25">
      <c r="A72" s="1"/>
      <c r="B72" s="1"/>
      <c r="C72" s="1"/>
      <c r="D72" s="1"/>
      <c r="E72" s="1"/>
      <c r="F72" s="1" t="s">
        <v>91</v>
      </c>
      <c r="G72" s="2"/>
      <c r="H72" s="2"/>
      <c r="I72" s="2"/>
      <c r="J72" s="2"/>
      <c r="K72" s="2">
        <v>171</v>
      </c>
      <c r="L72" s="2">
        <v>129</v>
      </c>
      <c r="M72" s="2">
        <v>86</v>
      </c>
      <c r="N72" s="2"/>
      <c r="O72" s="2">
        <v>86</v>
      </c>
      <c r="P72" s="2"/>
      <c r="Q72" s="2"/>
      <c r="R72" s="2"/>
      <c r="S72" s="2">
        <v>4590</v>
      </c>
      <c r="T72" s="2"/>
      <c r="U72" s="2"/>
      <c r="V72" s="2">
        <v>86</v>
      </c>
      <c r="W72" s="2"/>
      <c r="X72" s="2">
        <v>43</v>
      </c>
      <c r="Y72" s="2">
        <v>43</v>
      </c>
      <c r="Z72" s="2">
        <v>214</v>
      </c>
      <c r="AA72" s="2">
        <f t="shared" si="3"/>
        <v>5448</v>
      </c>
    </row>
    <row r="73" spans="1:27" x14ac:dyDescent="0.25">
      <c r="A73" s="1"/>
      <c r="B73" s="1"/>
      <c r="C73" s="1"/>
      <c r="D73" s="1"/>
      <c r="E73" s="1"/>
      <c r="F73" s="1" t="s">
        <v>92</v>
      </c>
      <c r="G73" s="2"/>
      <c r="H73" s="2"/>
      <c r="I73" s="2"/>
      <c r="J73" s="2"/>
      <c r="K73" s="2">
        <v>9053</v>
      </c>
      <c r="L73" s="2">
        <v>9104</v>
      </c>
      <c r="M73" s="2">
        <v>8850</v>
      </c>
      <c r="N73" s="2"/>
      <c r="O73" s="2">
        <v>4146</v>
      </c>
      <c r="P73" s="2">
        <v>1219</v>
      </c>
      <c r="Q73" s="2"/>
      <c r="R73" s="2"/>
      <c r="S73" s="2"/>
      <c r="T73" s="2"/>
      <c r="U73" s="2"/>
      <c r="V73" s="2">
        <v>4565</v>
      </c>
      <c r="W73" s="2"/>
      <c r="X73" s="2">
        <v>2953</v>
      </c>
      <c r="Y73" s="2">
        <v>2198</v>
      </c>
      <c r="Z73" s="2">
        <v>10402</v>
      </c>
      <c r="AA73" s="2">
        <f t="shared" si="3"/>
        <v>52490</v>
      </c>
    </row>
    <row r="74" spans="1:27" ht="15.75" thickBot="1" x14ac:dyDescent="0.3">
      <c r="A74" s="1"/>
      <c r="B74" s="1"/>
      <c r="C74" s="1"/>
      <c r="D74" s="1"/>
      <c r="E74" s="1"/>
      <c r="F74" s="1" t="s">
        <v>93</v>
      </c>
      <c r="G74" s="2"/>
      <c r="H74" s="3"/>
      <c r="I74" s="2"/>
      <c r="J74" s="2"/>
      <c r="K74" s="3"/>
      <c r="L74" s="3"/>
      <c r="M74" s="3"/>
      <c r="N74" s="2"/>
      <c r="O74" s="3">
        <v>2340</v>
      </c>
      <c r="P74" s="3"/>
      <c r="Q74" s="2"/>
      <c r="R74" s="2"/>
      <c r="S74" s="3"/>
      <c r="T74" s="2"/>
      <c r="U74" s="3">
        <v>15000</v>
      </c>
      <c r="V74" s="3"/>
      <c r="W74" s="2"/>
      <c r="X74" s="3"/>
      <c r="Y74" s="3"/>
      <c r="Z74" s="3"/>
      <c r="AA74" s="3">
        <f t="shared" si="3"/>
        <v>17340</v>
      </c>
    </row>
    <row r="75" spans="1:27" x14ac:dyDescent="0.25">
      <c r="A75" s="1"/>
      <c r="B75" s="1"/>
      <c r="C75" s="1"/>
      <c r="D75" s="1"/>
      <c r="E75" s="1" t="s">
        <v>94</v>
      </c>
      <c r="F75" s="1"/>
      <c r="G75" s="2"/>
      <c r="H75" s="2">
        <f>ROUND(SUM(H60:H74),5)</f>
        <v>7105</v>
      </c>
      <c r="I75" s="2"/>
      <c r="J75" s="2"/>
      <c r="K75" s="2">
        <f>ROUND(SUM(K60:K74),5)</f>
        <v>156029</v>
      </c>
      <c r="L75" s="2">
        <f>ROUND(SUM(L60:L74),5)</f>
        <v>139227</v>
      </c>
      <c r="M75" s="2">
        <f>ROUND(SUM(M60:M74),5)</f>
        <v>122999</v>
      </c>
      <c r="N75" s="2"/>
      <c r="O75" s="2">
        <f>ROUND(SUM(O60:O74),5)</f>
        <v>58643</v>
      </c>
      <c r="P75" s="2">
        <f>ROUND(SUM(P60:P74),5)</f>
        <v>17149</v>
      </c>
      <c r="Q75" s="2"/>
      <c r="R75" s="2"/>
      <c r="S75" s="2">
        <f>ROUND(SUM(S60:S74),5)</f>
        <v>64590</v>
      </c>
      <c r="T75" s="2"/>
      <c r="U75" s="2">
        <f>ROUND(SUM(U60:U74),5)</f>
        <v>15000</v>
      </c>
      <c r="V75" s="2">
        <f>ROUND(SUM(V60:V74),5)</f>
        <v>59323</v>
      </c>
      <c r="W75" s="2"/>
      <c r="X75" s="2">
        <f>ROUND(SUM(X60:X74),5)</f>
        <v>45226</v>
      </c>
      <c r="Y75" s="2">
        <f>ROUND(SUM(Y60:Y74),5)</f>
        <v>34681</v>
      </c>
      <c r="Z75" s="2">
        <f>ROUND(SUM(Z60:Z74),5)</f>
        <v>165430</v>
      </c>
      <c r="AA75" s="2">
        <f t="shared" si="3"/>
        <v>885402</v>
      </c>
    </row>
    <row r="76" spans="1:27" x14ac:dyDescent="0.25">
      <c r="A76" s="1"/>
      <c r="B76" s="1"/>
      <c r="C76" s="1"/>
      <c r="D76" s="1"/>
      <c r="E76" s="1" t="s">
        <v>95</v>
      </c>
      <c r="F76" s="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5">
      <c r="A77" s="1"/>
      <c r="B77" s="1"/>
      <c r="C77" s="1"/>
      <c r="D77" s="1"/>
      <c r="E77" s="1"/>
      <c r="F77" s="1" t="s">
        <v>96</v>
      </c>
      <c r="G77" s="2"/>
      <c r="H77" s="2"/>
      <c r="I77" s="2"/>
      <c r="J77" s="2"/>
      <c r="K77" s="2"/>
      <c r="L77" s="2">
        <v>100</v>
      </c>
      <c r="M77" s="2">
        <v>290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>
        <f t="shared" ref="AA77:AA108" si="4">ROUND(SUM(G77:Z77),5)</f>
        <v>390</v>
      </c>
    </row>
    <row r="78" spans="1:27" x14ac:dyDescent="0.25">
      <c r="A78" s="1"/>
      <c r="B78" s="1"/>
      <c r="C78" s="1"/>
      <c r="D78" s="1"/>
      <c r="E78" s="1"/>
      <c r="F78" s="1" t="s">
        <v>97</v>
      </c>
      <c r="G78" s="2"/>
      <c r="H78" s="2"/>
      <c r="I78" s="2"/>
      <c r="J78" s="2"/>
      <c r="K78" s="2"/>
      <c r="L78" s="2">
        <v>350</v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>
        <f t="shared" si="4"/>
        <v>350</v>
      </c>
    </row>
    <row r="79" spans="1:27" x14ac:dyDescent="0.25">
      <c r="A79" s="1"/>
      <c r="B79" s="1"/>
      <c r="C79" s="1"/>
      <c r="D79" s="1"/>
      <c r="E79" s="1"/>
      <c r="F79" s="1" t="s">
        <v>98</v>
      </c>
      <c r="G79" s="2"/>
      <c r="H79" s="2"/>
      <c r="I79" s="2"/>
      <c r="J79" s="2"/>
      <c r="K79" s="2"/>
      <c r="L79" s="2">
        <v>14000</v>
      </c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>
        <f t="shared" si="4"/>
        <v>14000</v>
      </c>
    </row>
    <row r="80" spans="1:27" x14ac:dyDescent="0.25">
      <c r="A80" s="1"/>
      <c r="B80" s="1"/>
      <c r="C80" s="1"/>
      <c r="D80" s="1"/>
      <c r="E80" s="1"/>
      <c r="F80" s="1" t="s">
        <v>99</v>
      </c>
      <c r="G80" s="2"/>
      <c r="H80" s="2"/>
      <c r="I80" s="2"/>
      <c r="J80" s="2"/>
      <c r="K80" s="2">
        <v>60</v>
      </c>
      <c r="L80" s="2"/>
      <c r="M80" s="2">
        <v>25</v>
      </c>
      <c r="N80" s="2"/>
      <c r="O80" s="2"/>
      <c r="P80" s="2"/>
      <c r="Q80" s="2"/>
      <c r="R80" s="2"/>
      <c r="S80" s="2">
        <v>60</v>
      </c>
      <c r="T80" s="2"/>
      <c r="U80" s="2"/>
      <c r="V80" s="2">
        <v>60</v>
      </c>
      <c r="W80" s="2"/>
      <c r="X80" s="2">
        <v>120</v>
      </c>
      <c r="Y80" s="2">
        <v>60</v>
      </c>
      <c r="Z80" s="2">
        <v>60</v>
      </c>
      <c r="AA80" s="2">
        <f t="shared" si="4"/>
        <v>445</v>
      </c>
    </row>
    <row r="81" spans="1:27" x14ac:dyDescent="0.25">
      <c r="A81" s="1"/>
      <c r="B81" s="1"/>
      <c r="C81" s="1"/>
      <c r="D81" s="1"/>
      <c r="E81" s="1"/>
      <c r="F81" s="1" t="s">
        <v>100</v>
      </c>
      <c r="G81" s="2">
        <v>1200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>
        <v>1000</v>
      </c>
      <c r="V81" s="2"/>
      <c r="W81" s="2"/>
      <c r="X81" s="2"/>
      <c r="Y81" s="2"/>
      <c r="Z81" s="2"/>
      <c r="AA81" s="2">
        <f t="shared" si="4"/>
        <v>2200</v>
      </c>
    </row>
    <row r="82" spans="1:27" x14ac:dyDescent="0.25">
      <c r="A82" s="1"/>
      <c r="B82" s="1"/>
      <c r="C82" s="1"/>
      <c r="D82" s="1"/>
      <c r="E82" s="1"/>
      <c r="F82" s="1" t="s">
        <v>101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>
        <v>6900</v>
      </c>
      <c r="W82" s="2"/>
      <c r="X82" s="2"/>
      <c r="Y82" s="2"/>
      <c r="Z82" s="2"/>
      <c r="AA82" s="2">
        <f t="shared" si="4"/>
        <v>6900</v>
      </c>
    </row>
    <row r="83" spans="1:27" x14ac:dyDescent="0.25">
      <c r="A83" s="1"/>
      <c r="B83" s="1"/>
      <c r="C83" s="1"/>
      <c r="D83" s="1"/>
      <c r="E83" s="1"/>
      <c r="F83" s="1" t="s">
        <v>102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>
        <v>41616</v>
      </c>
      <c r="S83" s="2"/>
      <c r="T83" s="2"/>
      <c r="U83" s="2"/>
      <c r="V83" s="2"/>
      <c r="W83" s="2"/>
      <c r="X83" s="2"/>
      <c r="Y83" s="2"/>
      <c r="Z83" s="2"/>
      <c r="AA83" s="2">
        <f t="shared" si="4"/>
        <v>41616</v>
      </c>
    </row>
    <row r="84" spans="1:27" x14ac:dyDescent="0.25">
      <c r="A84" s="1"/>
      <c r="B84" s="1"/>
      <c r="C84" s="1"/>
      <c r="D84" s="1"/>
      <c r="E84" s="1"/>
      <c r="F84" s="1" t="s">
        <v>103</v>
      </c>
      <c r="G84" s="2"/>
      <c r="H84" s="2"/>
      <c r="I84" s="2"/>
      <c r="J84" s="2"/>
      <c r="K84" s="2">
        <v>2500</v>
      </c>
      <c r="L84" s="2">
        <v>17000</v>
      </c>
      <c r="M84" s="2">
        <v>275</v>
      </c>
      <c r="N84" s="2"/>
      <c r="O84" s="2">
        <v>200</v>
      </c>
      <c r="P84" s="2"/>
      <c r="Q84" s="2"/>
      <c r="R84" s="2"/>
      <c r="S84" s="2"/>
      <c r="T84" s="2"/>
      <c r="U84" s="2"/>
      <c r="V84" s="2">
        <v>2100</v>
      </c>
      <c r="W84" s="2"/>
      <c r="X84" s="2"/>
      <c r="Y84" s="2">
        <v>2500</v>
      </c>
      <c r="Z84" s="2">
        <v>2100</v>
      </c>
      <c r="AA84" s="2">
        <f t="shared" si="4"/>
        <v>26675</v>
      </c>
    </row>
    <row r="85" spans="1:27" x14ac:dyDescent="0.25">
      <c r="A85" s="1"/>
      <c r="B85" s="1"/>
      <c r="C85" s="1"/>
      <c r="D85" s="1"/>
      <c r="E85" s="1"/>
      <c r="F85" s="1" t="s">
        <v>104</v>
      </c>
      <c r="G85" s="2"/>
      <c r="H85" s="2"/>
      <c r="I85" s="2"/>
      <c r="J85" s="2"/>
      <c r="K85" s="2">
        <v>175</v>
      </c>
      <c r="L85" s="2">
        <v>3500</v>
      </c>
      <c r="M85" s="2"/>
      <c r="N85" s="2"/>
      <c r="O85" s="2"/>
      <c r="P85" s="2"/>
      <c r="Q85" s="2"/>
      <c r="R85" s="2"/>
      <c r="S85" s="2"/>
      <c r="T85" s="2"/>
      <c r="U85" s="2"/>
      <c r="V85" s="2">
        <v>150</v>
      </c>
      <c r="W85" s="2"/>
      <c r="X85" s="2"/>
      <c r="Y85" s="2">
        <v>200</v>
      </c>
      <c r="Z85" s="2">
        <v>175</v>
      </c>
      <c r="AA85" s="2">
        <f t="shared" si="4"/>
        <v>4200</v>
      </c>
    </row>
    <row r="86" spans="1:27" x14ac:dyDescent="0.25">
      <c r="A86" s="1"/>
      <c r="B86" s="1"/>
      <c r="C86" s="1"/>
      <c r="D86" s="1"/>
      <c r="E86" s="1"/>
      <c r="F86" s="1" t="s">
        <v>105</v>
      </c>
      <c r="G86" s="2"/>
      <c r="H86" s="2"/>
      <c r="I86" s="2"/>
      <c r="J86" s="2"/>
      <c r="K86" s="2">
        <v>1000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>
        <v>1500</v>
      </c>
      <c r="Z86" s="2">
        <v>1000</v>
      </c>
      <c r="AA86" s="2">
        <f t="shared" si="4"/>
        <v>3500</v>
      </c>
    </row>
    <row r="87" spans="1:27" x14ac:dyDescent="0.25">
      <c r="A87" s="1"/>
      <c r="B87" s="1"/>
      <c r="C87" s="1"/>
      <c r="D87" s="1"/>
      <c r="E87" s="1"/>
      <c r="F87" s="1" t="s">
        <v>106</v>
      </c>
      <c r="G87" s="2">
        <v>1300</v>
      </c>
      <c r="H87" s="2"/>
      <c r="I87" s="2"/>
      <c r="J87" s="2"/>
      <c r="K87" s="2">
        <v>3500</v>
      </c>
      <c r="L87" s="2">
        <v>5100</v>
      </c>
      <c r="M87" s="2">
        <v>400</v>
      </c>
      <c r="N87" s="2"/>
      <c r="O87" s="2">
        <v>300</v>
      </c>
      <c r="P87" s="2"/>
      <c r="Q87" s="2"/>
      <c r="R87" s="2"/>
      <c r="S87" s="2">
        <v>40</v>
      </c>
      <c r="T87" s="2"/>
      <c r="U87" s="2"/>
      <c r="V87" s="2">
        <v>200</v>
      </c>
      <c r="W87" s="2"/>
      <c r="X87" s="2">
        <v>200</v>
      </c>
      <c r="Y87" s="2">
        <v>500</v>
      </c>
      <c r="Z87" s="2">
        <v>3500</v>
      </c>
      <c r="AA87" s="2">
        <f t="shared" si="4"/>
        <v>15040</v>
      </c>
    </row>
    <row r="88" spans="1:27" x14ac:dyDescent="0.25">
      <c r="A88" s="1"/>
      <c r="B88" s="1"/>
      <c r="C88" s="1"/>
      <c r="D88" s="1"/>
      <c r="E88" s="1"/>
      <c r="F88" s="1" t="s">
        <v>107</v>
      </c>
      <c r="G88" s="2"/>
      <c r="H88" s="2"/>
      <c r="I88" s="2"/>
      <c r="J88" s="2"/>
      <c r="K88" s="2"/>
      <c r="L88" s="2">
        <v>3000</v>
      </c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>
        <f t="shared" si="4"/>
        <v>3000</v>
      </c>
    </row>
    <row r="89" spans="1:27" x14ac:dyDescent="0.25">
      <c r="A89" s="1"/>
      <c r="B89" s="1"/>
      <c r="C89" s="1"/>
      <c r="D89" s="1"/>
      <c r="E89" s="1"/>
      <c r="F89" s="1" t="s">
        <v>108</v>
      </c>
      <c r="G89" s="2"/>
      <c r="H89" s="2"/>
      <c r="I89" s="2"/>
      <c r="J89" s="2"/>
      <c r="K89" s="2"/>
      <c r="L89" s="2">
        <v>21600</v>
      </c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>
        <f t="shared" si="4"/>
        <v>21600</v>
      </c>
    </row>
    <row r="90" spans="1:27" x14ac:dyDescent="0.25">
      <c r="A90" s="1"/>
      <c r="B90" s="1"/>
      <c r="C90" s="1"/>
      <c r="D90" s="1"/>
      <c r="E90" s="1"/>
      <c r="F90" s="1" t="s">
        <v>109</v>
      </c>
      <c r="G90" s="2"/>
      <c r="H90" s="2"/>
      <c r="I90" s="2"/>
      <c r="J90" s="2"/>
      <c r="K90" s="2"/>
      <c r="L90" s="2">
        <v>10000</v>
      </c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>
        <f t="shared" si="4"/>
        <v>10000</v>
      </c>
    </row>
    <row r="91" spans="1:27" x14ac:dyDescent="0.25">
      <c r="A91" s="1"/>
      <c r="B91" s="1"/>
      <c r="C91" s="1"/>
      <c r="D91" s="1"/>
      <c r="E91" s="1"/>
      <c r="F91" s="1" t="s">
        <v>110</v>
      </c>
      <c r="G91" s="2">
        <v>1800</v>
      </c>
      <c r="H91" s="2">
        <v>4800</v>
      </c>
      <c r="I91" s="2"/>
      <c r="J91" s="2">
        <v>1300</v>
      </c>
      <c r="K91" s="2">
        <v>400</v>
      </c>
      <c r="L91" s="2">
        <v>1500</v>
      </c>
      <c r="M91" s="2">
        <v>15000</v>
      </c>
      <c r="N91" s="2"/>
      <c r="O91" s="2">
        <v>2600</v>
      </c>
      <c r="P91" s="2">
        <v>650</v>
      </c>
      <c r="Q91" s="2">
        <v>2200</v>
      </c>
      <c r="R91" s="2"/>
      <c r="S91" s="2">
        <v>7425</v>
      </c>
      <c r="T91" s="2">
        <v>1100</v>
      </c>
      <c r="U91" s="2">
        <v>7500</v>
      </c>
      <c r="V91" s="2">
        <v>500</v>
      </c>
      <c r="W91" s="2">
        <v>1000</v>
      </c>
      <c r="X91" s="2">
        <v>38000</v>
      </c>
      <c r="Y91" s="2">
        <v>6500</v>
      </c>
      <c r="Z91" s="2">
        <v>20000</v>
      </c>
      <c r="AA91" s="2">
        <f t="shared" si="4"/>
        <v>112275</v>
      </c>
    </row>
    <row r="92" spans="1:27" x14ac:dyDescent="0.25">
      <c r="A92" s="1"/>
      <c r="B92" s="1"/>
      <c r="C92" s="1"/>
      <c r="D92" s="1"/>
      <c r="E92" s="1"/>
      <c r="F92" s="1" t="s">
        <v>111</v>
      </c>
      <c r="G92" s="2"/>
      <c r="H92" s="2"/>
      <c r="I92" s="2"/>
      <c r="J92" s="2"/>
      <c r="K92" s="2"/>
      <c r="L92" s="2">
        <v>1000</v>
      </c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>
        <f t="shared" si="4"/>
        <v>1000</v>
      </c>
    </row>
    <row r="93" spans="1:27" x14ac:dyDescent="0.25">
      <c r="A93" s="1"/>
      <c r="B93" s="1"/>
      <c r="C93" s="1"/>
      <c r="D93" s="1"/>
      <c r="E93" s="1"/>
      <c r="F93" s="1" t="s">
        <v>112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>
        <v>1000</v>
      </c>
      <c r="Y93" s="2"/>
      <c r="Z93" s="2"/>
      <c r="AA93" s="2">
        <f t="shared" si="4"/>
        <v>1000</v>
      </c>
    </row>
    <row r="94" spans="1:27" x14ac:dyDescent="0.25">
      <c r="A94" s="1"/>
      <c r="B94" s="1"/>
      <c r="C94" s="1"/>
      <c r="D94" s="1"/>
      <c r="E94" s="1"/>
      <c r="F94" s="1" t="s">
        <v>113</v>
      </c>
      <c r="G94" s="2">
        <v>275</v>
      </c>
      <c r="H94" s="2"/>
      <c r="I94" s="2"/>
      <c r="J94" s="2"/>
      <c r="K94" s="2">
        <v>2000</v>
      </c>
      <c r="L94" s="2">
        <v>300</v>
      </c>
      <c r="M94" s="2">
        <v>6000</v>
      </c>
      <c r="N94" s="2"/>
      <c r="O94" s="2"/>
      <c r="P94" s="2">
        <v>1500</v>
      </c>
      <c r="Q94" s="2"/>
      <c r="R94" s="2"/>
      <c r="S94" s="2"/>
      <c r="T94" s="2"/>
      <c r="U94" s="2">
        <v>400</v>
      </c>
      <c r="V94" s="2">
        <v>9000</v>
      </c>
      <c r="W94" s="2">
        <v>15</v>
      </c>
      <c r="X94" s="2"/>
      <c r="Y94" s="2">
        <v>150</v>
      </c>
      <c r="Z94" s="2">
        <v>2500</v>
      </c>
      <c r="AA94" s="2">
        <f t="shared" si="4"/>
        <v>22140</v>
      </c>
    </row>
    <row r="95" spans="1:27" x14ac:dyDescent="0.25">
      <c r="A95" s="1"/>
      <c r="B95" s="1"/>
      <c r="C95" s="1"/>
      <c r="D95" s="1"/>
      <c r="E95" s="1"/>
      <c r="F95" s="1" t="s">
        <v>114</v>
      </c>
      <c r="G95" s="2"/>
      <c r="H95" s="2"/>
      <c r="I95" s="2"/>
      <c r="J95" s="2"/>
      <c r="K95" s="2">
        <v>270000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>
        <f t="shared" si="4"/>
        <v>270000</v>
      </c>
    </row>
    <row r="96" spans="1:27" x14ac:dyDescent="0.25">
      <c r="A96" s="1"/>
      <c r="B96" s="1"/>
      <c r="C96" s="1"/>
      <c r="D96" s="1"/>
      <c r="E96" s="1"/>
      <c r="F96" s="1" t="s">
        <v>115</v>
      </c>
      <c r="G96" s="2">
        <v>22000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>
        <f t="shared" si="4"/>
        <v>22000</v>
      </c>
    </row>
    <row r="97" spans="1:27" x14ac:dyDescent="0.25">
      <c r="A97" s="1"/>
      <c r="B97" s="1"/>
      <c r="C97" s="1"/>
      <c r="D97" s="1"/>
      <c r="E97" s="1"/>
      <c r="F97" s="1" t="s">
        <v>116</v>
      </c>
      <c r="G97" s="2">
        <v>700</v>
      </c>
      <c r="H97" s="2">
        <v>2545</v>
      </c>
      <c r="I97" s="2"/>
      <c r="J97" s="2"/>
      <c r="K97" s="2"/>
      <c r="L97" s="2">
        <v>300</v>
      </c>
      <c r="M97" s="2">
        <v>4000</v>
      </c>
      <c r="N97" s="2"/>
      <c r="O97" s="2">
        <v>1550</v>
      </c>
      <c r="P97" s="2">
        <v>6800</v>
      </c>
      <c r="Q97" s="2"/>
      <c r="R97" s="2"/>
      <c r="S97" s="2">
        <v>3000</v>
      </c>
      <c r="T97" s="2">
        <v>5000</v>
      </c>
      <c r="U97" s="2">
        <v>2500</v>
      </c>
      <c r="V97" s="2"/>
      <c r="W97" s="2">
        <v>4100</v>
      </c>
      <c r="X97" s="2"/>
      <c r="Y97" s="2">
        <v>250</v>
      </c>
      <c r="Z97" s="2"/>
      <c r="AA97" s="2">
        <f t="shared" si="4"/>
        <v>30745</v>
      </c>
    </row>
    <row r="98" spans="1:27" x14ac:dyDescent="0.25">
      <c r="A98" s="1"/>
      <c r="B98" s="1"/>
      <c r="C98" s="1"/>
      <c r="D98" s="1"/>
      <c r="E98" s="1"/>
      <c r="F98" s="1" t="s">
        <v>117</v>
      </c>
      <c r="G98" s="2">
        <v>8300</v>
      </c>
      <c r="H98" s="2">
        <v>3500</v>
      </c>
      <c r="I98" s="2"/>
      <c r="J98" s="2"/>
      <c r="K98" s="2">
        <v>4000</v>
      </c>
      <c r="L98" s="2">
        <v>10000</v>
      </c>
      <c r="M98" s="2">
        <v>6700</v>
      </c>
      <c r="N98" s="2"/>
      <c r="O98" s="2">
        <v>2300</v>
      </c>
      <c r="P98" s="2">
        <v>2100</v>
      </c>
      <c r="Q98" s="2"/>
      <c r="R98" s="2"/>
      <c r="S98" s="2">
        <v>6650</v>
      </c>
      <c r="T98" s="2">
        <v>2000</v>
      </c>
      <c r="U98" s="2">
        <v>1500</v>
      </c>
      <c r="V98" s="2">
        <v>2600</v>
      </c>
      <c r="W98" s="2">
        <v>950</v>
      </c>
      <c r="X98" s="2">
        <v>7000</v>
      </c>
      <c r="Y98" s="2">
        <v>1270</v>
      </c>
      <c r="Z98" s="2">
        <v>9000</v>
      </c>
      <c r="AA98" s="2">
        <f t="shared" si="4"/>
        <v>67870</v>
      </c>
    </row>
    <row r="99" spans="1:27" x14ac:dyDescent="0.25">
      <c r="A99" s="1"/>
      <c r="B99" s="1"/>
      <c r="C99" s="1"/>
      <c r="D99" s="1"/>
      <c r="E99" s="1"/>
      <c r="F99" s="1" t="s">
        <v>118</v>
      </c>
      <c r="G99" s="2">
        <v>425</v>
      </c>
      <c r="H99" s="2"/>
      <c r="I99" s="2"/>
      <c r="J99" s="2"/>
      <c r="K99" s="2"/>
      <c r="L99" s="2">
        <v>2000</v>
      </c>
      <c r="M99" s="2">
        <v>700</v>
      </c>
      <c r="N99" s="2"/>
      <c r="O99" s="2">
        <v>1310</v>
      </c>
      <c r="P99" s="2"/>
      <c r="Q99" s="2"/>
      <c r="R99" s="2"/>
      <c r="S99" s="2"/>
      <c r="T99" s="2"/>
      <c r="U99" s="2">
        <v>1000</v>
      </c>
      <c r="V99" s="2"/>
      <c r="W99" s="2"/>
      <c r="X99" s="2"/>
      <c r="Y99" s="2"/>
      <c r="Z99" s="2"/>
      <c r="AA99" s="2">
        <f t="shared" si="4"/>
        <v>5435</v>
      </c>
    </row>
    <row r="100" spans="1:27" x14ac:dyDescent="0.25">
      <c r="A100" s="1"/>
      <c r="B100" s="1"/>
      <c r="C100" s="1"/>
      <c r="D100" s="1"/>
      <c r="E100" s="1"/>
      <c r="F100" s="1" t="s">
        <v>119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>
        <v>505</v>
      </c>
      <c r="Z100" s="2"/>
      <c r="AA100" s="2">
        <f t="shared" si="4"/>
        <v>505</v>
      </c>
    </row>
    <row r="101" spans="1:27" x14ac:dyDescent="0.25">
      <c r="A101" s="1"/>
      <c r="B101" s="1"/>
      <c r="C101" s="1"/>
      <c r="D101" s="1"/>
      <c r="E101" s="1"/>
      <c r="F101" s="1" t="s">
        <v>120</v>
      </c>
      <c r="G101" s="2"/>
      <c r="H101" s="2"/>
      <c r="I101" s="2"/>
      <c r="J101" s="2"/>
      <c r="K101" s="2"/>
      <c r="L101" s="2">
        <v>28000</v>
      </c>
      <c r="M101" s="2"/>
      <c r="N101" s="2"/>
      <c r="O101" s="2"/>
      <c r="P101" s="2"/>
      <c r="Q101" s="2"/>
      <c r="R101" s="2"/>
      <c r="S101" s="2">
        <v>3000</v>
      </c>
      <c r="T101" s="2"/>
      <c r="U101" s="2"/>
      <c r="V101" s="2"/>
      <c r="W101" s="2"/>
      <c r="X101" s="2"/>
      <c r="Y101" s="2"/>
      <c r="Z101" s="2"/>
      <c r="AA101" s="2">
        <f t="shared" si="4"/>
        <v>31000</v>
      </c>
    </row>
    <row r="102" spans="1:27" x14ac:dyDescent="0.25">
      <c r="A102" s="1"/>
      <c r="B102" s="1"/>
      <c r="C102" s="1"/>
      <c r="D102" s="1"/>
      <c r="E102" s="1"/>
      <c r="F102" s="1" t="s">
        <v>121</v>
      </c>
      <c r="G102" s="2"/>
      <c r="H102" s="2"/>
      <c r="I102" s="2"/>
      <c r="J102" s="2"/>
      <c r="K102" s="2">
        <v>3000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>
        <v>10000</v>
      </c>
      <c r="Z102" s="2">
        <v>9000</v>
      </c>
      <c r="AA102" s="2">
        <f t="shared" si="4"/>
        <v>22000</v>
      </c>
    </row>
    <row r="103" spans="1:27" x14ac:dyDescent="0.25">
      <c r="A103" s="1"/>
      <c r="B103" s="1"/>
      <c r="C103" s="1"/>
      <c r="D103" s="1"/>
      <c r="E103" s="1"/>
      <c r="F103" s="1" t="s">
        <v>122</v>
      </c>
      <c r="G103" s="2"/>
      <c r="H103" s="2"/>
      <c r="I103" s="2"/>
      <c r="J103" s="2"/>
      <c r="K103" s="2"/>
      <c r="L103" s="2">
        <v>2380</v>
      </c>
      <c r="M103" s="2">
        <v>300</v>
      </c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>
        <f t="shared" si="4"/>
        <v>2680</v>
      </c>
    </row>
    <row r="104" spans="1:27" x14ac:dyDescent="0.25">
      <c r="A104" s="1"/>
      <c r="B104" s="1"/>
      <c r="C104" s="1"/>
      <c r="D104" s="1"/>
      <c r="E104" s="1"/>
      <c r="F104" s="1" t="s">
        <v>123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>
        <v>125</v>
      </c>
      <c r="V104" s="2"/>
      <c r="W104" s="2"/>
      <c r="X104" s="2"/>
      <c r="Y104" s="2"/>
      <c r="Z104" s="2"/>
      <c r="AA104" s="2">
        <f t="shared" si="4"/>
        <v>125</v>
      </c>
    </row>
    <row r="105" spans="1:27" x14ac:dyDescent="0.25">
      <c r="A105" s="1"/>
      <c r="B105" s="1"/>
      <c r="C105" s="1"/>
      <c r="D105" s="1"/>
      <c r="E105" s="1"/>
      <c r="F105" s="1" t="s">
        <v>124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>
        <v>7000</v>
      </c>
      <c r="Y105" s="2"/>
      <c r="Z105" s="2"/>
      <c r="AA105" s="2">
        <f t="shared" si="4"/>
        <v>7000</v>
      </c>
    </row>
    <row r="106" spans="1:27" x14ac:dyDescent="0.25">
      <c r="A106" s="1"/>
      <c r="B106" s="1"/>
      <c r="C106" s="1"/>
      <c r="D106" s="1"/>
      <c r="E106" s="1"/>
      <c r="F106" s="1" t="s">
        <v>125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>
        <v>500</v>
      </c>
      <c r="Y106" s="2"/>
      <c r="Z106" s="2"/>
      <c r="AA106" s="2">
        <f t="shared" si="4"/>
        <v>500</v>
      </c>
    </row>
    <row r="107" spans="1:27" x14ac:dyDescent="0.25">
      <c r="A107" s="1"/>
      <c r="B107" s="1"/>
      <c r="C107" s="1"/>
      <c r="D107" s="1"/>
      <c r="E107" s="1"/>
      <c r="F107" s="1" t="s">
        <v>126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>
        <v>500</v>
      </c>
      <c r="Y107" s="2"/>
      <c r="Z107" s="2"/>
      <c r="AA107" s="2">
        <f t="shared" si="4"/>
        <v>500</v>
      </c>
    </row>
    <row r="108" spans="1:27" x14ac:dyDescent="0.25">
      <c r="A108" s="1"/>
      <c r="B108" s="1"/>
      <c r="C108" s="1"/>
      <c r="D108" s="1"/>
      <c r="E108" s="1"/>
      <c r="F108" s="1" t="s">
        <v>127</v>
      </c>
      <c r="G108" s="2">
        <v>100</v>
      </c>
      <c r="H108" s="2">
        <v>50</v>
      </c>
      <c r="I108" s="2"/>
      <c r="J108" s="2"/>
      <c r="K108" s="2">
        <v>200</v>
      </c>
      <c r="L108" s="2">
        <v>1500</v>
      </c>
      <c r="M108" s="2">
        <v>200</v>
      </c>
      <c r="N108" s="2"/>
      <c r="O108" s="2">
        <v>300</v>
      </c>
      <c r="P108" s="2"/>
      <c r="Q108" s="2"/>
      <c r="R108" s="2"/>
      <c r="S108" s="2">
        <v>500</v>
      </c>
      <c r="T108" s="2"/>
      <c r="U108" s="2">
        <v>50</v>
      </c>
      <c r="V108" s="2">
        <v>200</v>
      </c>
      <c r="W108" s="2">
        <v>50</v>
      </c>
      <c r="X108" s="2">
        <v>2000</v>
      </c>
      <c r="Y108" s="2">
        <v>100</v>
      </c>
      <c r="Z108" s="2">
        <v>150</v>
      </c>
      <c r="AA108" s="2">
        <f t="shared" si="4"/>
        <v>5400</v>
      </c>
    </row>
    <row r="109" spans="1:27" x14ac:dyDescent="0.25">
      <c r="A109" s="1"/>
      <c r="B109" s="1"/>
      <c r="C109" s="1"/>
      <c r="D109" s="1"/>
      <c r="E109" s="1"/>
      <c r="F109" s="1" t="s">
        <v>128</v>
      </c>
      <c r="G109" s="2"/>
      <c r="H109" s="2"/>
      <c r="I109" s="2"/>
      <c r="J109" s="2"/>
      <c r="K109" s="2"/>
      <c r="L109" s="2">
        <v>1200</v>
      </c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>
        <f t="shared" ref="AA109:AA132" si="5">ROUND(SUM(G109:Z109),5)</f>
        <v>1200</v>
      </c>
    </row>
    <row r="110" spans="1:27" x14ac:dyDescent="0.25">
      <c r="A110" s="1"/>
      <c r="B110" s="1"/>
      <c r="C110" s="1"/>
      <c r="D110" s="1"/>
      <c r="E110" s="1"/>
      <c r="F110" s="1" t="s">
        <v>129</v>
      </c>
      <c r="G110" s="2"/>
      <c r="H110" s="2"/>
      <c r="I110" s="2"/>
      <c r="J110" s="2"/>
      <c r="K110" s="2">
        <v>1000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>
        <f t="shared" si="5"/>
        <v>1000</v>
      </c>
    </row>
    <row r="111" spans="1:27" x14ac:dyDescent="0.25">
      <c r="A111" s="1"/>
      <c r="B111" s="1"/>
      <c r="C111" s="1"/>
      <c r="D111" s="1"/>
      <c r="E111" s="1"/>
      <c r="F111" s="1" t="s">
        <v>130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>
        <v>2500</v>
      </c>
      <c r="T111" s="2"/>
      <c r="U111" s="2"/>
      <c r="V111" s="2"/>
      <c r="W111" s="2"/>
      <c r="X111" s="2"/>
      <c r="Y111" s="2"/>
      <c r="Z111" s="2"/>
      <c r="AA111" s="2">
        <f t="shared" si="5"/>
        <v>2500</v>
      </c>
    </row>
    <row r="112" spans="1:27" x14ac:dyDescent="0.25">
      <c r="A112" s="1"/>
      <c r="B112" s="1"/>
      <c r="C112" s="1"/>
      <c r="D112" s="1"/>
      <c r="E112" s="1"/>
      <c r="F112" s="1" t="s">
        <v>131</v>
      </c>
      <c r="G112" s="2"/>
      <c r="H112" s="2"/>
      <c r="I112" s="2"/>
      <c r="J112" s="2"/>
      <c r="K112" s="2">
        <v>1000</v>
      </c>
      <c r="L112" s="2">
        <v>1800</v>
      </c>
      <c r="M112" s="2">
        <v>1300</v>
      </c>
      <c r="N112" s="2"/>
      <c r="O112" s="2"/>
      <c r="P112" s="2"/>
      <c r="Q112" s="2"/>
      <c r="R112" s="2"/>
      <c r="S112" s="2"/>
      <c r="T112" s="2"/>
      <c r="U112" s="2"/>
      <c r="V112" s="2">
        <v>1000</v>
      </c>
      <c r="W112" s="2"/>
      <c r="X112" s="2"/>
      <c r="Y112" s="2">
        <v>1000</v>
      </c>
      <c r="Z112" s="2">
        <v>1000</v>
      </c>
      <c r="AA112" s="2">
        <f t="shared" si="5"/>
        <v>7100</v>
      </c>
    </row>
    <row r="113" spans="1:27" x14ac:dyDescent="0.25">
      <c r="A113" s="1"/>
      <c r="B113" s="1"/>
      <c r="C113" s="1"/>
      <c r="D113" s="1"/>
      <c r="E113" s="1"/>
      <c r="F113" s="1" t="s">
        <v>132</v>
      </c>
      <c r="G113" s="2">
        <v>50</v>
      </c>
      <c r="H113" s="2"/>
      <c r="I113" s="2"/>
      <c r="J113" s="2"/>
      <c r="K113" s="2"/>
      <c r="L113" s="2">
        <v>3000</v>
      </c>
      <c r="M113" s="2">
        <v>200</v>
      </c>
      <c r="N113" s="2"/>
      <c r="O113" s="2">
        <v>50</v>
      </c>
      <c r="P113" s="2"/>
      <c r="Q113" s="2"/>
      <c r="R113" s="2"/>
      <c r="S113" s="2">
        <v>250</v>
      </c>
      <c r="T113" s="2"/>
      <c r="U113" s="2"/>
      <c r="V113" s="2">
        <v>400</v>
      </c>
      <c r="W113" s="2"/>
      <c r="X113" s="2">
        <v>85</v>
      </c>
      <c r="Y113" s="2">
        <v>100</v>
      </c>
      <c r="Z113" s="2">
        <v>300</v>
      </c>
      <c r="AA113" s="2">
        <f t="shared" si="5"/>
        <v>4435</v>
      </c>
    </row>
    <row r="114" spans="1:27" x14ac:dyDescent="0.25">
      <c r="A114" s="1"/>
      <c r="B114" s="1"/>
      <c r="C114" s="1"/>
      <c r="D114" s="1"/>
      <c r="E114" s="1"/>
      <c r="F114" s="1" t="s">
        <v>133</v>
      </c>
      <c r="G114" s="2"/>
      <c r="H114" s="2"/>
      <c r="I114" s="2"/>
      <c r="J114" s="2"/>
      <c r="K114" s="2">
        <v>750</v>
      </c>
      <c r="L114" s="2">
        <v>1000</v>
      </c>
      <c r="M114" s="2">
        <v>175</v>
      </c>
      <c r="N114" s="2"/>
      <c r="O114" s="2">
        <v>250</v>
      </c>
      <c r="P114" s="2"/>
      <c r="Q114" s="2"/>
      <c r="R114" s="2"/>
      <c r="S114" s="2"/>
      <c r="T114" s="2"/>
      <c r="U114" s="2"/>
      <c r="V114" s="2"/>
      <c r="W114" s="2"/>
      <c r="X114" s="2">
        <v>250</v>
      </c>
      <c r="Y114" s="2">
        <v>400</v>
      </c>
      <c r="Z114" s="2">
        <v>500</v>
      </c>
      <c r="AA114" s="2">
        <f t="shared" si="5"/>
        <v>3325</v>
      </c>
    </row>
    <row r="115" spans="1:27" x14ac:dyDescent="0.25">
      <c r="A115" s="1"/>
      <c r="B115" s="1"/>
      <c r="C115" s="1"/>
      <c r="D115" s="1"/>
      <c r="E115" s="1"/>
      <c r="F115" s="1" t="s">
        <v>134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>
        <v>500</v>
      </c>
      <c r="AA115" s="2">
        <f t="shared" si="5"/>
        <v>500</v>
      </c>
    </row>
    <row r="116" spans="1:27" x14ac:dyDescent="0.25">
      <c r="A116" s="1"/>
      <c r="B116" s="1"/>
      <c r="C116" s="1"/>
      <c r="D116" s="1"/>
      <c r="E116" s="1"/>
      <c r="F116" s="1" t="s">
        <v>135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>
        <v>5400</v>
      </c>
      <c r="W116" s="2"/>
      <c r="X116" s="2"/>
      <c r="Y116" s="2"/>
      <c r="Z116" s="2"/>
      <c r="AA116" s="2">
        <f t="shared" si="5"/>
        <v>5400</v>
      </c>
    </row>
    <row r="117" spans="1:27" x14ac:dyDescent="0.25">
      <c r="A117" s="1"/>
      <c r="B117" s="1"/>
      <c r="C117" s="1"/>
      <c r="D117" s="1"/>
      <c r="E117" s="1"/>
      <c r="F117" s="1" t="s">
        <v>136</v>
      </c>
      <c r="G117" s="2">
        <v>500</v>
      </c>
      <c r="H117" s="2">
        <v>4500</v>
      </c>
      <c r="I117" s="2"/>
      <c r="J117" s="2">
        <v>500</v>
      </c>
      <c r="K117" s="2"/>
      <c r="L117" s="2">
        <v>3500</v>
      </c>
      <c r="M117" s="2">
        <v>1700</v>
      </c>
      <c r="N117" s="2"/>
      <c r="O117" s="2">
        <v>750</v>
      </c>
      <c r="P117" s="2"/>
      <c r="Q117" s="2"/>
      <c r="R117" s="2"/>
      <c r="S117" s="2">
        <v>900</v>
      </c>
      <c r="T117" s="2"/>
      <c r="U117" s="2">
        <v>500</v>
      </c>
      <c r="V117" s="2">
        <v>200</v>
      </c>
      <c r="W117" s="2">
        <v>100</v>
      </c>
      <c r="X117" s="2"/>
      <c r="Y117" s="2"/>
      <c r="Z117" s="2"/>
      <c r="AA117" s="2">
        <f t="shared" si="5"/>
        <v>13150</v>
      </c>
    </row>
    <row r="118" spans="1:27" x14ac:dyDescent="0.25">
      <c r="A118" s="1"/>
      <c r="B118" s="1"/>
      <c r="C118" s="1"/>
      <c r="D118" s="1"/>
      <c r="E118" s="1"/>
      <c r="F118" s="1" t="s">
        <v>137</v>
      </c>
      <c r="G118" s="2"/>
      <c r="H118" s="2"/>
      <c r="I118" s="2"/>
      <c r="J118" s="2"/>
      <c r="K118" s="2"/>
      <c r="L118" s="2"/>
      <c r="M118" s="2">
        <v>0</v>
      </c>
      <c r="N118" s="2"/>
      <c r="O118" s="2"/>
      <c r="P118" s="2"/>
      <c r="Q118" s="2"/>
      <c r="R118" s="2"/>
      <c r="S118" s="2"/>
      <c r="T118" s="2"/>
      <c r="U118" s="2"/>
      <c r="V118" s="2">
        <v>200</v>
      </c>
      <c r="W118" s="2"/>
      <c r="X118" s="2"/>
      <c r="Y118" s="2"/>
      <c r="Z118" s="2"/>
      <c r="AA118" s="2">
        <f t="shared" si="5"/>
        <v>200</v>
      </c>
    </row>
    <row r="119" spans="1:27" x14ac:dyDescent="0.25">
      <c r="A119" s="1"/>
      <c r="B119" s="1"/>
      <c r="C119" s="1"/>
      <c r="D119" s="1"/>
      <c r="E119" s="1"/>
      <c r="F119" s="1" t="s">
        <v>138</v>
      </c>
      <c r="G119" s="2">
        <v>2000</v>
      </c>
      <c r="H119" s="2">
        <v>500</v>
      </c>
      <c r="I119" s="2"/>
      <c r="J119" s="2"/>
      <c r="K119" s="2">
        <v>2000</v>
      </c>
      <c r="L119" s="2">
        <v>4000</v>
      </c>
      <c r="M119" s="2">
        <v>8700</v>
      </c>
      <c r="N119" s="2"/>
      <c r="O119" s="2">
        <v>1000</v>
      </c>
      <c r="P119" s="2">
        <v>2000</v>
      </c>
      <c r="Q119" s="2"/>
      <c r="R119" s="2"/>
      <c r="S119" s="2">
        <v>1000</v>
      </c>
      <c r="T119" s="2">
        <v>1000</v>
      </c>
      <c r="U119" s="2">
        <v>1000</v>
      </c>
      <c r="V119" s="2">
        <v>7000</v>
      </c>
      <c r="W119" s="2">
        <v>200</v>
      </c>
      <c r="X119" s="2">
        <v>10000</v>
      </c>
      <c r="Y119" s="2">
        <v>4000</v>
      </c>
      <c r="Z119" s="2">
        <v>5000</v>
      </c>
      <c r="AA119" s="2">
        <f t="shared" si="5"/>
        <v>49400</v>
      </c>
    </row>
    <row r="120" spans="1:27" x14ac:dyDescent="0.25">
      <c r="A120" s="1"/>
      <c r="B120" s="1"/>
      <c r="C120" s="1"/>
      <c r="D120" s="1"/>
      <c r="E120" s="1"/>
      <c r="F120" s="1" t="s">
        <v>139</v>
      </c>
      <c r="G120" s="2">
        <v>500</v>
      </c>
      <c r="H120" s="2">
        <v>50</v>
      </c>
      <c r="I120" s="2"/>
      <c r="J120" s="2"/>
      <c r="K120" s="2"/>
      <c r="L120" s="2"/>
      <c r="M120" s="2">
        <v>10000</v>
      </c>
      <c r="N120" s="2"/>
      <c r="O120" s="2"/>
      <c r="P120" s="2">
        <v>2500</v>
      </c>
      <c r="Q120" s="2">
        <v>100</v>
      </c>
      <c r="R120" s="2"/>
      <c r="S120" s="2">
        <v>50</v>
      </c>
      <c r="T120" s="2">
        <v>1000</v>
      </c>
      <c r="U120" s="2">
        <v>500</v>
      </c>
      <c r="V120" s="2"/>
      <c r="W120" s="2"/>
      <c r="X120" s="2">
        <v>2200</v>
      </c>
      <c r="Y120" s="2"/>
      <c r="Z120" s="2">
        <v>100</v>
      </c>
      <c r="AA120" s="2">
        <f t="shared" si="5"/>
        <v>17000</v>
      </c>
    </row>
    <row r="121" spans="1:27" x14ac:dyDescent="0.25">
      <c r="A121" s="1"/>
      <c r="B121" s="1"/>
      <c r="C121" s="1"/>
      <c r="D121" s="1"/>
      <c r="E121" s="1"/>
      <c r="F121" s="1" t="s">
        <v>140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>
        <v>4000</v>
      </c>
      <c r="AA121" s="2">
        <f t="shared" si="5"/>
        <v>4000</v>
      </c>
    </row>
    <row r="122" spans="1:27" x14ac:dyDescent="0.25">
      <c r="A122" s="1"/>
      <c r="B122" s="1"/>
      <c r="C122" s="1"/>
      <c r="D122" s="1"/>
      <c r="E122" s="1"/>
      <c r="F122" s="1" t="s">
        <v>141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>
        <v>70000</v>
      </c>
      <c r="Y122" s="2"/>
      <c r="Z122" s="2"/>
      <c r="AA122" s="2">
        <f t="shared" si="5"/>
        <v>70000</v>
      </c>
    </row>
    <row r="123" spans="1:27" x14ac:dyDescent="0.25">
      <c r="A123" s="1"/>
      <c r="B123" s="1"/>
      <c r="C123" s="1"/>
      <c r="D123" s="1"/>
      <c r="E123" s="1"/>
      <c r="F123" s="1" t="s">
        <v>142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>
        <v>5000</v>
      </c>
      <c r="Y123" s="2"/>
      <c r="Z123" s="2"/>
      <c r="AA123" s="2">
        <f t="shared" si="5"/>
        <v>5000</v>
      </c>
    </row>
    <row r="124" spans="1:27" x14ac:dyDescent="0.25">
      <c r="A124" s="1"/>
      <c r="B124" s="1"/>
      <c r="C124" s="1"/>
      <c r="D124" s="1"/>
      <c r="E124" s="1"/>
      <c r="F124" s="1" t="s">
        <v>143</v>
      </c>
      <c r="G124" s="2"/>
      <c r="H124" s="2"/>
      <c r="I124" s="2"/>
      <c r="J124" s="2"/>
      <c r="K124" s="2">
        <v>25000</v>
      </c>
      <c r="L124" s="2"/>
      <c r="M124" s="2"/>
      <c r="N124" s="2"/>
      <c r="O124" s="2"/>
      <c r="P124" s="2"/>
      <c r="Q124" s="2"/>
      <c r="R124" s="2"/>
      <c r="S124" s="2">
        <v>1500</v>
      </c>
      <c r="T124" s="2"/>
      <c r="U124" s="2">
        <v>2000</v>
      </c>
      <c r="V124" s="2"/>
      <c r="W124" s="2"/>
      <c r="X124" s="2"/>
      <c r="Y124" s="2">
        <v>5250</v>
      </c>
      <c r="Z124" s="2">
        <v>16000</v>
      </c>
      <c r="AA124" s="2">
        <f t="shared" si="5"/>
        <v>49750</v>
      </c>
    </row>
    <row r="125" spans="1:27" x14ac:dyDescent="0.25">
      <c r="A125" s="1"/>
      <c r="B125" s="1"/>
      <c r="C125" s="1"/>
      <c r="D125" s="1"/>
      <c r="E125" s="1"/>
      <c r="F125" s="1" t="s">
        <v>144</v>
      </c>
      <c r="G125" s="2"/>
      <c r="H125" s="2"/>
      <c r="I125" s="2"/>
      <c r="J125" s="2"/>
      <c r="K125" s="2"/>
      <c r="L125" s="2">
        <v>19000</v>
      </c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>
        <f t="shared" si="5"/>
        <v>19000</v>
      </c>
    </row>
    <row r="126" spans="1:27" x14ac:dyDescent="0.25">
      <c r="A126" s="1"/>
      <c r="B126" s="1"/>
      <c r="C126" s="1"/>
      <c r="D126" s="1"/>
      <c r="E126" s="1"/>
      <c r="F126" s="1" t="s">
        <v>145</v>
      </c>
      <c r="G126" s="2"/>
      <c r="H126" s="2"/>
      <c r="I126" s="2"/>
      <c r="J126" s="2"/>
      <c r="K126" s="2">
        <v>1500</v>
      </c>
      <c r="L126" s="2">
        <v>300</v>
      </c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>
        <v>1500</v>
      </c>
      <c r="AA126" s="2">
        <f t="shared" si="5"/>
        <v>3300</v>
      </c>
    </row>
    <row r="127" spans="1:27" x14ac:dyDescent="0.25">
      <c r="A127" s="1"/>
      <c r="B127" s="1"/>
      <c r="C127" s="1"/>
      <c r="D127" s="1"/>
      <c r="E127" s="1"/>
      <c r="F127" s="1" t="s">
        <v>146</v>
      </c>
      <c r="G127" s="2">
        <v>2300</v>
      </c>
      <c r="H127" s="2"/>
      <c r="I127" s="2"/>
      <c r="J127" s="2">
        <v>600</v>
      </c>
      <c r="K127" s="2">
        <v>1500</v>
      </c>
      <c r="L127" s="2">
        <v>3200</v>
      </c>
      <c r="M127" s="2">
        <v>500</v>
      </c>
      <c r="N127" s="2"/>
      <c r="O127" s="2">
        <v>1430</v>
      </c>
      <c r="P127" s="2"/>
      <c r="Q127" s="2"/>
      <c r="R127" s="2"/>
      <c r="S127" s="2">
        <v>350</v>
      </c>
      <c r="T127" s="2"/>
      <c r="U127" s="2">
        <v>600</v>
      </c>
      <c r="V127" s="2"/>
      <c r="W127" s="2">
        <v>875</v>
      </c>
      <c r="X127" s="2"/>
      <c r="Y127" s="2">
        <v>650</v>
      </c>
      <c r="Z127" s="2">
        <v>1300</v>
      </c>
      <c r="AA127" s="2">
        <f t="shared" si="5"/>
        <v>13305</v>
      </c>
    </row>
    <row r="128" spans="1:27" x14ac:dyDescent="0.25">
      <c r="A128" s="1"/>
      <c r="B128" s="1"/>
      <c r="C128" s="1"/>
      <c r="D128" s="1"/>
      <c r="E128" s="1"/>
      <c r="F128" s="1" t="s">
        <v>147</v>
      </c>
      <c r="G128" s="2"/>
      <c r="H128" s="2">
        <v>1275</v>
      </c>
      <c r="I128" s="2"/>
      <c r="J128" s="2"/>
      <c r="K128" s="2"/>
      <c r="L128" s="2">
        <v>85</v>
      </c>
      <c r="M128" s="2">
        <v>2100</v>
      </c>
      <c r="N128" s="2"/>
      <c r="O128" s="2">
        <v>85</v>
      </c>
      <c r="P128" s="2">
        <v>340</v>
      </c>
      <c r="Q128" s="2">
        <v>85</v>
      </c>
      <c r="R128" s="2"/>
      <c r="S128" s="2">
        <v>240</v>
      </c>
      <c r="T128" s="2">
        <v>200</v>
      </c>
      <c r="U128" s="2">
        <v>800</v>
      </c>
      <c r="V128" s="2">
        <v>26000</v>
      </c>
      <c r="W128" s="2">
        <v>685</v>
      </c>
      <c r="X128" s="2"/>
      <c r="Y128" s="2"/>
      <c r="Z128" s="2"/>
      <c r="AA128" s="2">
        <f t="shared" si="5"/>
        <v>31895</v>
      </c>
    </row>
    <row r="129" spans="1:27" x14ac:dyDescent="0.25">
      <c r="A129" s="1"/>
      <c r="B129" s="1"/>
      <c r="C129" s="1"/>
      <c r="D129" s="1"/>
      <c r="E129" s="1"/>
      <c r="F129" s="1" t="s">
        <v>148</v>
      </c>
      <c r="G129" s="2">
        <v>50</v>
      </c>
      <c r="H129" s="2"/>
      <c r="I129" s="2"/>
      <c r="J129" s="2"/>
      <c r="K129" s="2">
        <v>500</v>
      </c>
      <c r="L129" s="2">
        <v>1800</v>
      </c>
      <c r="M129" s="2">
        <v>300</v>
      </c>
      <c r="N129" s="2"/>
      <c r="O129" s="2">
        <v>850</v>
      </c>
      <c r="P129" s="2"/>
      <c r="Q129" s="2"/>
      <c r="R129" s="2"/>
      <c r="S129" s="2"/>
      <c r="T129" s="2"/>
      <c r="U129" s="2"/>
      <c r="V129" s="2"/>
      <c r="W129" s="2"/>
      <c r="X129" s="2">
        <v>50</v>
      </c>
      <c r="Y129" s="2">
        <v>250</v>
      </c>
      <c r="Z129" s="2">
        <v>300</v>
      </c>
      <c r="AA129" s="2">
        <f t="shared" si="5"/>
        <v>4100</v>
      </c>
    </row>
    <row r="130" spans="1:27" x14ac:dyDescent="0.25">
      <c r="A130" s="1"/>
      <c r="B130" s="1"/>
      <c r="C130" s="1"/>
      <c r="D130" s="1"/>
      <c r="E130" s="1"/>
      <c r="F130" s="1" t="s">
        <v>149</v>
      </c>
      <c r="G130" s="2"/>
      <c r="H130" s="2"/>
      <c r="I130" s="2"/>
      <c r="J130" s="2"/>
      <c r="K130" s="2">
        <v>600</v>
      </c>
      <c r="L130" s="2">
        <v>900</v>
      </c>
      <c r="M130" s="2"/>
      <c r="N130" s="2"/>
      <c r="O130" s="2"/>
      <c r="P130" s="2"/>
      <c r="Q130" s="2"/>
      <c r="R130" s="2"/>
      <c r="S130" s="2">
        <v>1000</v>
      </c>
      <c r="T130" s="2"/>
      <c r="U130" s="2"/>
      <c r="V130" s="2">
        <v>600</v>
      </c>
      <c r="W130" s="2"/>
      <c r="X130" s="2">
        <v>550</v>
      </c>
      <c r="Y130" s="2"/>
      <c r="Z130" s="2">
        <v>700</v>
      </c>
      <c r="AA130" s="2">
        <f t="shared" si="5"/>
        <v>4350</v>
      </c>
    </row>
    <row r="131" spans="1:27" ht="15.75" thickBot="1" x14ac:dyDescent="0.3">
      <c r="A131" s="1"/>
      <c r="B131" s="1"/>
      <c r="C131" s="1"/>
      <c r="D131" s="1"/>
      <c r="E131" s="1"/>
      <c r="F131" s="1" t="s">
        <v>150</v>
      </c>
      <c r="G131" s="3"/>
      <c r="H131" s="3"/>
      <c r="I131" s="2"/>
      <c r="J131" s="3"/>
      <c r="K131" s="3"/>
      <c r="L131" s="3"/>
      <c r="M131" s="3"/>
      <c r="N131" s="2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>
        <v>5000</v>
      </c>
      <c r="AA131" s="3">
        <f t="shared" si="5"/>
        <v>5000</v>
      </c>
    </row>
    <row r="132" spans="1:27" x14ac:dyDescent="0.25">
      <c r="A132" s="1"/>
      <c r="B132" s="1"/>
      <c r="C132" s="1"/>
      <c r="D132" s="1"/>
      <c r="E132" s="1" t="s">
        <v>151</v>
      </c>
      <c r="F132" s="1"/>
      <c r="G132" s="2">
        <f>ROUND(SUM(G76:G131),5)</f>
        <v>41500</v>
      </c>
      <c r="H132" s="2">
        <f>ROUND(SUM(H76:H131),5)</f>
        <v>17220</v>
      </c>
      <c r="I132" s="2"/>
      <c r="J132" s="2">
        <f>ROUND(SUM(J76:J131),5)</f>
        <v>2400</v>
      </c>
      <c r="K132" s="2">
        <f>ROUND(SUM(K76:K131),5)</f>
        <v>320685</v>
      </c>
      <c r="L132" s="2">
        <f>ROUND(SUM(L76:L131),5)</f>
        <v>161415</v>
      </c>
      <c r="M132" s="2">
        <f>ROUND(SUM(M76:M131),5)</f>
        <v>58865</v>
      </c>
      <c r="N132" s="2"/>
      <c r="O132" s="2">
        <f t="shared" ref="O132:Z132" si="6">ROUND(SUM(O76:O131),5)</f>
        <v>12975</v>
      </c>
      <c r="P132" s="2">
        <f t="shared" si="6"/>
        <v>15890</v>
      </c>
      <c r="Q132" s="2">
        <f t="shared" si="6"/>
        <v>2385</v>
      </c>
      <c r="R132" s="2">
        <f t="shared" si="6"/>
        <v>41616</v>
      </c>
      <c r="S132" s="2">
        <f t="shared" si="6"/>
        <v>28465</v>
      </c>
      <c r="T132" s="2">
        <f t="shared" si="6"/>
        <v>10300</v>
      </c>
      <c r="U132" s="2">
        <f t="shared" si="6"/>
        <v>19475</v>
      </c>
      <c r="V132" s="2">
        <f t="shared" si="6"/>
        <v>62510</v>
      </c>
      <c r="W132" s="2">
        <f t="shared" si="6"/>
        <v>7975</v>
      </c>
      <c r="X132" s="2">
        <f t="shared" si="6"/>
        <v>144455</v>
      </c>
      <c r="Y132" s="2">
        <f t="shared" si="6"/>
        <v>35185</v>
      </c>
      <c r="Z132" s="2">
        <f t="shared" si="6"/>
        <v>83685</v>
      </c>
      <c r="AA132" s="2">
        <f t="shared" si="5"/>
        <v>1067001</v>
      </c>
    </row>
    <row r="133" spans="1:27" x14ac:dyDescent="0.25">
      <c r="A133" s="1"/>
      <c r="B133" s="1"/>
      <c r="C133" s="1"/>
      <c r="D133" s="1"/>
      <c r="E133" s="1" t="s">
        <v>152</v>
      </c>
      <c r="F133" s="1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x14ac:dyDescent="0.25">
      <c r="A134" s="1"/>
      <c r="B134" s="1"/>
      <c r="C134" s="1"/>
      <c r="D134" s="1"/>
      <c r="E134" s="1"/>
      <c r="F134" s="1" t="s">
        <v>153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>
        <v>500</v>
      </c>
      <c r="Y134" s="2"/>
      <c r="Z134" s="2"/>
      <c r="AA134" s="2">
        <f t="shared" ref="AA134:AA151" si="7">ROUND(SUM(G134:Z134),5)</f>
        <v>500</v>
      </c>
    </row>
    <row r="135" spans="1:27" x14ac:dyDescent="0.25">
      <c r="A135" s="1"/>
      <c r="B135" s="1"/>
      <c r="C135" s="1"/>
      <c r="D135" s="1"/>
      <c r="E135" s="1"/>
      <c r="F135" s="1" t="s">
        <v>154</v>
      </c>
      <c r="G135" s="2"/>
      <c r="H135" s="2"/>
      <c r="I135" s="2"/>
      <c r="J135" s="2"/>
      <c r="K135" s="2"/>
      <c r="L135" s="2"/>
      <c r="M135" s="2"/>
      <c r="N135" s="2"/>
      <c r="O135" s="2">
        <v>7500</v>
      </c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>
        <f t="shared" si="7"/>
        <v>7500</v>
      </c>
    </row>
    <row r="136" spans="1:27" x14ac:dyDescent="0.25">
      <c r="A136" s="1"/>
      <c r="B136" s="1"/>
      <c r="C136" s="1"/>
      <c r="D136" s="1"/>
      <c r="E136" s="1"/>
      <c r="F136" s="1" t="s">
        <v>155</v>
      </c>
      <c r="G136" s="2"/>
      <c r="H136" s="2"/>
      <c r="I136" s="2"/>
      <c r="J136" s="2"/>
      <c r="K136" s="2"/>
      <c r="L136" s="2"/>
      <c r="M136" s="2">
        <v>5000</v>
      </c>
      <c r="N136" s="2"/>
      <c r="O136" s="2"/>
      <c r="P136" s="2">
        <v>500</v>
      </c>
      <c r="Q136" s="2"/>
      <c r="R136" s="2"/>
      <c r="S136" s="2">
        <v>8500</v>
      </c>
      <c r="T136" s="2">
        <v>100</v>
      </c>
      <c r="U136" s="2">
        <v>150</v>
      </c>
      <c r="V136" s="2"/>
      <c r="W136" s="2"/>
      <c r="X136" s="2">
        <v>2000</v>
      </c>
      <c r="Y136" s="2">
        <v>1000</v>
      </c>
      <c r="Z136" s="2">
        <v>5000</v>
      </c>
      <c r="AA136" s="2">
        <f t="shared" si="7"/>
        <v>22250</v>
      </c>
    </row>
    <row r="137" spans="1:27" x14ac:dyDescent="0.25">
      <c r="A137" s="1"/>
      <c r="B137" s="1"/>
      <c r="C137" s="1"/>
      <c r="D137" s="1"/>
      <c r="E137" s="1"/>
      <c r="F137" s="1" t="s">
        <v>156</v>
      </c>
      <c r="G137" s="2"/>
      <c r="H137" s="2"/>
      <c r="I137" s="2"/>
      <c r="J137" s="2"/>
      <c r="K137" s="2"/>
      <c r="L137" s="2"/>
      <c r="M137" s="2">
        <v>3000</v>
      </c>
      <c r="N137" s="2"/>
      <c r="O137" s="2"/>
      <c r="P137" s="2"/>
      <c r="Q137" s="2"/>
      <c r="R137" s="2"/>
      <c r="S137" s="2">
        <v>3500</v>
      </c>
      <c r="T137" s="2"/>
      <c r="U137" s="2"/>
      <c r="V137" s="2"/>
      <c r="W137" s="2"/>
      <c r="X137" s="2"/>
      <c r="Y137" s="2"/>
      <c r="Z137" s="2"/>
      <c r="AA137" s="2">
        <f t="shared" si="7"/>
        <v>6500</v>
      </c>
    </row>
    <row r="138" spans="1:27" x14ac:dyDescent="0.25">
      <c r="A138" s="1"/>
      <c r="B138" s="1"/>
      <c r="C138" s="1"/>
      <c r="D138" s="1"/>
      <c r="E138" s="1"/>
      <c r="F138" s="1" t="s">
        <v>157</v>
      </c>
      <c r="G138" s="2"/>
      <c r="H138" s="2"/>
      <c r="I138" s="2"/>
      <c r="J138" s="2"/>
      <c r="K138" s="2"/>
      <c r="L138" s="2"/>
      <c r="M138" s="2">
        <v>25000</v>
      </c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>
        <f t="shared" si="7"/>
        <v>25000</v>
      </c>
    </row>
    <row r="139" spans="1:27" x14ac:dyDescent="0.25">
      <c r="A139" s="1"/>
      <c r="B139" s="1"/>
      <c r="C139" s="1"/>
      <c r="D139" s="1"/>
      <c r="E139" s="1"/>
      <c r="F139" s="1" t="s">
        <v>158</v>
      </c>
      <c r="G139" s="2"/>
      <c r="H139" s="2"/>
      <c r="I139" s="2"/>
      <c r="J139" s="2"/>
      <c r="K139" s="2"/>
      <c r="L139" s="2"/>
      <c r="M139" s="2">
        <v>1000</v>
      </c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>
        <f t="shared" si="7"/>
        <v>1000</v>
      </c>
    </row>
    <row r="140" spans="1:27" x14ac:dyDescent="0.25">
      <c r="A140" s="1"/>
      <c r="B140" s="1"/>
      <c r="C140" s="1"/>
      <c r="D140" s="1"/>
      <c r="E140" s="1"/>
      <c r="F140" s="1" t="s">
        <v>159</v>
      </c>
      <c r="G140" s="2"/>
      <c r="H140" s="2"/>
      <c r="I140" s="2"/>
      <c r="J140" s="2"/>
      <c r="K140" s="2"/>
      <c r="L140" s="2"/>
      <c r="M140" s="2">
        <v>3500</v>
      </c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>
        <f t="shared" si="7"/>
        <v>3500</v>
      </c>
    </row>
    <row r="141" spans="1:27" x14ac:dyDescent="0.25">
      <c r="A141" s="1"/>
      <c r="B141" s="1"/>
      <c r="C141" s="1"/>
      <c r="D141" s="1"/>
      <c r="E141" s="1"/>
      <c r="F141" s="1" t="s">
        <v>160</v>
      </c>
      <c r="G141" s="2"/>
      <c r="H141" s="2"/>
      <c r="I141" s="2"/>
      <c r="J141" s="2"/>
      <c r="K141" s="2"/>
      <c r="L141" s="2"/>
      <c r="M141" s="2">
        <v>30000</v>
      </c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>
        <f t="shared" si="7"/>
        <v>30000</v>
      </c>
    </row>
    <row r="142" spans="1:27" x14ac:dyDescent="0.25">
      <c r="A142" s="1"/>
      <c r="B142" s="1"/>
      <c r="C142" s="1"/>
      <c r="D142" s="1"/>
      <c r="E142" s="1"/>
      <c r="F142" s="1" t="s">
        <v>161</v>
      </c>
      <c r="G142" s="2"/>
      <c r="H142" s="2"/>
      <c r="I142" s="2"/>
      <c r="J142" s="2"/>
      <c r="K142" s="2"/>
      <c r="L142" s="2"/>
      <c r="M142" s="2">
        <v>5000</v>
      </c>
      <c r="N142" s="2"/>
      <c r="O142" s="2"/>
      <c r="P142" s="2"/>
      <c r="Q142" s="2"/>
      <c r="R142" s="2"/>
      <c r="S142" s="2">
        <v>900</v>
      </c>
      <c r="T142" s="2"/>
      <c r="U142" s="2"/>
      <c r="V142" s="2"/>
      <c r="W142" s="2"/>
      <c r="X142" s="2"/>
      <c r="Y142" s="2"/>
      <c r="Z142" s="2"/>
      <c r="AA142" s="2">
        <f t="shared" si="7"/>
        <v>5900</v>
      </c>
    </row>
    <row r="143" spans="1:27" x14ac:dyDescent="0.25">
      <c r="A143" s="1"/>
      <c r="B143" s="1"/>
      <c r="C143" s="1"/>
      <c r="D143" s="1"/>
      <c r="E143" s="1"/>
      <c r="F143" s="1" t="s">
        <v>162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>
        <v>1500</v>
      </c>
      <c r="Y143" s="2"/>
      <c r="Z143" s="2"/>
      <c r="AA143" s="2">
        <f t="shared" si="7"/>
        <v>1500</v>
      </c>
    </row>
    <row r="144" spans="1:27" x14ac:dyDescent="0.25">
      <c r="A144" s="1"/>
      <c r="B144" s="1"/>
      <c r="C144" s="1"/>
      <c r="D144" s="1"/>
      <c r="E144" s="1"/>
      <c r="F144" s="1" t="s">
        <v>163</v>
      </c>
      <c r="G144" s="2"/>
      <c r="H144" s="2"/>
      <c r="I144" s="2"/>
      <c r="J144" s="2"/>
      <c r="K144" s="2"/>
      <c r="L144" s="2"/>
      <c r="M144" s="2">
        <v>1000</v>
      </c>
      <c r="N144" s="2"/>
      <c r="O144" s="2"/>
      <c r="P144" s="2"/>
      <c r="Q144" s="2"/>
      <c r="R144" s="2"/>
      <c r="S144" s="2"/>
      <c r="T144" s="2">
        <v>50</v>
      </c>
      <c r="U144" s="2"/>
      <c r="V144" s="2"/>
      <c r="W144" s="2"/>
      <c r="X144" s="2">
        <v>3000</v>
      </c>
      <c r="Y144" s="2"/>
      <c r="Z144" s="2"/>
      <c r="AA144" s="2">
        <f t="shared" si="7"/>
        <v>4050</v>
      </c>
    </row>
    <row r="145" spans="1:27" x14ac:dyDescent="0.25">
      <c r="A145" s="1"/>
      <c r="B145" s="1"/>
      <c r="C145" s="1"/>
      <c r="D145" s="1"/>
      <c r="E145" s="1"/>
      <c r="F145" s="1" t="s">
        <v>164</v>
      </c>
      <c r="G145" s="2"/>
      <c r="H145" s="2"/>
      <c r="I145" s="2"/>
      <c r="J145" s="2"/>
      <c r="K145" s="2"/>
      <c r="L145" s="2"/>
      <c r="M145" s="2"/>
      <c r="N145" s="2"/>
      <c r="O145" s="2">
        <v>500</v>
      </c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>
        <f t="shared" si="7"/>
        <v>500</v>
      </c>
    </row>
    <row r="146" spans="1:27" x14ac:dyDescent="0.25">
      <c r="A146" s="1"/>
      <c r="B146" s="1"/>
      <c r="C146" s="1"/>
      <c r="D146" s="1"/>
      <c r="E146" s="1"/>
      <c r="F146" s="1" t="s">
        <v>165</v>
      </c>
      <c r="G146" s="2"/>
      <c r="H146" s="2"/>
      <c r="I146" s="2"/>
      <c r="J146" s="2"/>
      <c r="K146" s="2"/>
      <c r="L146" s="2">
        <v>5000</v>
      </c>
      <c r="M146" s="2">
        <v>50</v>
      </c>
      <c r="N146" s="2"/>
      <c r="O146" s="2"/>
      <c r="P146" s="2"/>
      <c r="Q146" s="2"/>
      <c r="R146" s="2"/>
      <c r="S146" s="2"/>
      <c r="T146" s="2"/>
      <c r="U146" s="2">
        <v>25</v>
      </c>
      <c r="V146" s="2"/>
      <c r="W146" s="2"/>
      <c r="X146" s="2"/>
      <c r="Y146" s="2"/>
      <c r="Z146" s="2"/>
      <c r="AA146" s="2">
        <f t="shared" si="7"/>
        <v>5075</v>
      </c>
    </row>
    <row r="147" spans="1:27" x14ac:dyDescent="0.25">
      <c r="A147" s="1"/>
      <c r="B147" s="1"/>
      <c r="C147" s="1"/>
      <c r="D147" s="1"/>
      <c r="E147" s="1"/>
      <c r="F147" s="1" t="s">
        <v>166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>
        <v>50</v>
      </c>
      <c r="R147" s="2"/>
      <c r="S147" s="2"/>
      <c r="T147" s="2"/>
      <c r="U147" s="2">
        <v>50</v>
      </c>
      <c r="V147" s="2"/>
      <c r="W147" s="2"/>
      <c r="X147" s="2">
        <v>1000</v>
      </c>
      <c r="Y147" s="2"/>
      <c r="Z147" s="2"/>
      <c r="AA147" s="2">
        <f t="shared" si="7"/>
        <v>1100</v>
      </c>
    </row>
    <row r="148" spans="1:27" x14ac:dyDescent="0.25">
      <c r="A148" s="1"/>
      <c r="B148" s="1"/>
      <c r="C148" s="1"/>
      <c r="D148" s="1"/>
      <c r="E148" s="1"/>
      <c r="F148" s="1" t="s">
        <v>167</v>
      </c>
      <c r="G148" s="2"/>
      <c r="H148" s="2"/>
      <c r="I148" s="2"/>
      <c r="J148" s="2"/>
      <c r="K148" s="2">
        <v>100</v>
      </c>
      <c r="L148" s="2"/>
      <c r="M148" s="2">
        <v>100</v>
      </c>
      <c r="N148" s="2"/>
      <c r="O148" s="2"/>
      <c r="P148" s="2"/>
      <c r="Q148" s="2"/>
      <c r="R148" s="2"/>
      <c r="S148" s="2"/>
      <c r="T148" s="2"/>
      <c r="U148" s="2"/>
      <c r="V148" s="2"/>
      <c r="W148" s="2">
        <v>100</v>
      </c>
      <c r="X148" s="2">
        <v>25</v>
      </c>
      <c r="Y148" s="2">
        <v>100</v>
      </c>
      <c r="Z148" s="2">
        <v>300</v>
      </c>
      <c r="AA148" s="2">
        <f t="shared" si="7"/>
        <v>725</v>
      </c>
    </row>
    <row r="149" spans="1:27" x14ac:dyDescent="0.25">
      <c r="A149" s="1"/>
      <c r="B149" s="1"/>
      <c r="C149" s="1"/>
      <c r="D149" s="1"/>
      <c r="E149" s="1"/>
      <c r="F149" s="1" t="s">
        <v>168</v>
      </c>
      <c r="G149" s="2">
        <v>500</v>
      </c>
      <c r="H149" s="2">
        <v>1800</v>
      </c>
      <c r="I149" s="2"/>
      <c r="J149" s="2"/>
      <c r="K149" s="2">
        <v>300</v>
      </c>
      <c r="L149" s="2">
        <v>900</v>
      </c>
      <c r="M149" s="2">
        <v>2500</v>
      </c>
      <c r="N149" s="2"/>
      <c r="O149" s="2">
        <v>2300</v>
      </c>
      <c r="P149" s="2">
        <v>500</v>
      </c>
      <c r="Q149" s="2">
        <v>65</v>
      </c>
      <c r="R149" s="2"/>
      <c r="S149" s="2">
        <v>1400</v>
      </c>
      <c r="T149" s="2">
        <v>50</v>
      </c>
      <c r="U149" s="2">
        <v>380</v>
      </c>
      <c r="V149" s="2">
        <v>1000</v>
      </c>
      <c r="W149" s="2">
        <v>925</v>
      </c>
      <c r="X149" s="2">
        <v>500</v>
      </c>
      <c r="Y149" s="2">
        <v>300</v>
      </c>
      <c r="Z149" s="2">
        <v>500</v>
      </c>
      <c r="AA149" s="2">
        <f t="shared" si="7"/>
        <v>13920</v>
      </c>
    </row>
    <row r="150" spans="1:27" ht="15.75" thickBot="1" x14ac:dyDescent="0.3">
      <c r="A150" s="1"/>
      <c r="B150" s="1"/>
      <c r="C150" s="1"/>
      <c r="D150" s="1"/>
      <c r="E150" s="1"/>
      <c r="F150" s="1" t="s">
        <v>169</v>
      </c>
      <c r="G150" s="3"/>
      <c r="H150" s="3"/>
      <c r="I150" s="2"/>
      <c r="J150" s="2"/>
      <c r="K150" s="3"/>
      <c r="L150" s="3"/>
      <c r="M150" s="3"/>
      <c r="N150" s="2"/>
      <c r="O150" s="3">
        <v>1400</v>
      </c>
      <c r="P150" s="3"/>
      <c r="Q150" s="3"/>
      <c r="R150" s="2"/>
      <c r="S150" s="3"/>
      <c r="T150" s="3"/>
      <c r="U150" s="3"/>
      <c r="V150" s="3"/>
      <c r="W150" s="3"/>
      <c r="X150" s="3"/>
      <c r="Y150" s="3"/>
      <c r="Z150" s="3"/>
      <c r="AA150" s="3">
        <f t="shared" si="7"/>
        <v>1400</v>
      </c>
    </row>
    <row r="151" spans="1:27" x14ac:dyDescent="0.25">
      <c r="A151" s="1"/>
      <c r="B151" s="1"/>
      <c r="C151" s="1"/>
      <c r="D151" s="1"/>
      <c r="E151" s="1" t="s">
        <v>170</v>
      </c>
      <c r="F151" s="1"/>
      <c r="G151" s="2">
        <f>ROUND(SUM(G133:G150),5)</f>
        <v>500</v>
      </c>
      <c r="H151" s="2">
        <f>ROUND(SUM(H133:H150),5)</f>
        <v>1800</v>
      </c>
      <c r="I151" s="2"/>
      <c r="J151" s="2"/>
      <c r="K151" s="2">
        <f>ROUND(SUM(K133:K150),5)</f>
        <v>400</v>
      </c>
      <c r="L151" s="2">
        <f>ROUND(SUM(L133:L150),5)</f>
        <v>5900</v>
      </c>
      <c r="M151" s="2">
        <f>ROUND(SUM(M133:M150),5)</f>
        <v>76150</v>
      </c>
      <c r="N151" s="2"/>
      <c r="O151" s="2">
        <f>ROUND(SUM(O133:O150),5)</f>
        <v>11700</v>
      </c>
      <c r="P151" s="2">
        <f>ROUND(SUM(P133:P150),5)</f>
        <v>1000</v>
      </c>
      <c r="Q151" s="2">
        <f>ROUND(SUM(Q133:Q150),5)</f>
        <v>115</v>
      </c>
      <c r="R151" s="2"/>
      <c r="S151" s="2">
        <f t="shared" ref="S151:Z151" si="8">ROUND(SUM(S133:S150),5)</f>
        <v>14300</v>
      </c>
      <c r="T151" s="2">
        <f t="shared" si="8"/>
        <v>200</v>
      </c>
      <c r="U151" s="2">
        <f t="shared" si="8"/>
        <v>605</v>
      </c>
      <c r="V151" s="2">
        <f t="shared" si="8"/>
        <v>1000</v>
      </c>
      <c r="W151" s="2">
        <f t="shared" si="8"/>
        <v>1025</v>
      </c>
      <c r="X151" s="2">
        <f t="shared" si="8"/>
        <v>8525</v>
      </c>
      <c r="Y151" s="2">
        <f t="shared" si="8"/>
        <v>1400</v>
      </c>
      <c r="Z151" s="2">
        <f t="shared" si="8"/>
        <v>5800</v>
      </c>
      <c r="AA151" s="2">
        <f t="shared" si="7"/>
        <v>130420</v>
      </c>
    </row>
    <row r="152" spans="1:27" x14ac:dyDescent="0.25">
      <c r="A152" s="1"/>
      <c r="B152" s="1"/>
      <c r="C152" s="1"/>
      <c r="D152" s="1"/>
      <c r="E152" s="1" t="s">
        <v>171</v>
      </c>
      <c r="F152" s="1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5.75" thickBot="1" x14ac:dyDescent="0.3">
      <c r="A153" s="1"/>
      <c r="B153" s="1"/>
      <c r="C153" s="1"/>
      <c r="D153" s="1"/>
      <c r="E153" s="1"/>
      <c r="F153" s="1" t="s">
        <v>172</v>
      </c>
      <c r="G153" s="2"/>
      <c r="H153" s="2"/>
      <c r="I153" s="2"/>
      <c r="J153" s="2"/>
      <c r="K153" s="2"/>
      <c r="L153" s="3">
        <v>2350</v>
      </c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3">
        <f>ROUND(SUM(G153:Z153),5)</f>
        <v>2350</v>
      </c>
    </row>
    <row r="154" spans="1:27" x14ac:dyDescent="0.25">
      <c r="A154" s="1"/>
      <c r="B154" s="1"/>
      <c r="C154" s="1"/>
      <c r="D154" s="1"/>
      <c r="E154" s="1" t="s">
        <v>173</v>
      </c>
      <c r="F154" s="1"/>
      <c r="G154" s="2"/>
      <c r="H154" s="2"/>
      <c r="I154" s="2"/>
      <c r="J154" s="2"/>
      <c r="K154" s="2"/>
      <c r="L154" s="2">
        <f>ROUND(SUM(L152:L153),5)</f>
        <v>2350</v>
      </c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>
        <f>ROUND(SUM(G154:Z154),5)</f>
        <v>2350</v>
      </c>
    </row>
    <row r="155" spans="1:27" x14ac:dyDescent="0.25">
      <c r="A155" s="1"/>
      <c r="B155" s="1"/>
      <c r="C155" s="1"/>
      <c r="D155" s="1"/>
      <c r="E155" s="1" t="s">
        <v>174</v>
      </c>
      <c r="F155" s="1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x14ac:dyDescent="0.25">
      <c r="A156" s="1"/>
      <c r="B156" s="1"/>
      <c r="C156" s="1"/>
      <c r="D156" s="1"/>
      <c r="E156" s="1"/>
      <c r="F156" s="1" t="s">
        <v>175</v>
      </c>
      <c r="G156" s="2"/>
      <c r="H156" s="2">
        <v>17700</v>
      </c>
      <c r="I156" s="2">
        <v>36440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>
        <v>13600</v>
      </c>
      <c r="V156" s="2"/>
      <c r="W156" s="2"/>
      <c r="X156" s="2">
        <v>10000</v>
      </c>
      <c r="Y156" s="2">
        <v>18000</v>
      </c>
      <c r="Z156" s="2"/>
      <c r="AA156" s="2">
        <f t="shared" ref="AA156:AA164" si="9">ROUND(SUM(G156:Z156),5)</f>
        <v>95740</v>
      </c>
    </row>
    <row r="157" spans="1:27" x14ac:dyDescent="0.25">
      <c r="A157" s="1"/>
      <c r="B157" s="1"/>
      <c r="C157" s="1"/>
      <c r="D157" s="1"/>
      <c r="E157" s="1"/>
      <c r="F157" s="1" t="s">
        <v>176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>
        <v>81000</v>
      </c>
      <c r="T157" s="2"/>
      <c r="U157" s="2"/>
      <c r="V157" s="2"/>
      <c r="W157" s="2"/>
      <c r="X157" s="2"/>
      <c r="Y157" s="2"/>
      <c r="Z157" s="2"/>
      <c r="AA157" s="2">
        <f t="shared" si="9"/>
        <v>81000</v>
      </c>
    </row>
    <row r="158" spans="1:27" x14ac:dyDescent="0.25">
      <c r="A158" s="1"/>
      <c r="B158" s="1"/>
      <c r="C158" s="1"/>
      <c r="D158" s="1"/>
      <c r="E158" s="1"/>
      <c r="F158" s="1" t="s">
        <v>177</v>
      </c>
      <c r="G158" s="2"/>
      <c r="H158" s="2">
        <v>375</v>
      </c>
      <c r="I158" s="2"/>
      <c r="J158" s="2"/>
      <c r="K158" s="2">
        <v>5000</v>
      </c>
      <c r="L158" s="2">
        <v>2500</v>
      </c>
      <c r="M158" s="2"/>
      <c r="N158" s="2"/>
      <c r="O158" s="2">
        <v>5572</v>
      </c>
      <c r="P158" s="2"/>
      <c r="Q158" s="2">
        <v>500</v>
      </c>
      <c r="R158" s="2"/>
      <c r="S158" s="2"/>
      <c r="T158" s="2"/>
      <c r="U158" s="2">
        <v>58000</v>
      </c>
      <c r="V158" s="2">
        <v>2900</v>
      </c>
      <c r="W158" s="2"/>
      <c r="X158" s="2">
        <v>58314</v>
      </c>
      <c r="Y158" s="2"/>
      <c r="Z158" s="2">
        <v>10000</v>
      </c>
      <c r="AA158" s="2">
        <f t="shared" si="9"/>
        <v>143161</v>
      </c>
    </row>
    <row r="159" spans="1:27" x14ac:dyDescent="0.25">
      <c r="A159" s="1"/>
      <c r="B159" s="1"/>
      <c r="C159" s="1"/>
      <c r="D159" s="1"/>
      <c r="E159" s="1"/>
      <c r="F159" s="1" t="s">
        <v>178</v>
      </c>
      <c r="G159" s="2"/>
      <c r="H159" s="2"/>
      <c r="I159" s="2"/>
      <c r="J159" s="2"/>
      <c r="K159" s="2">
        <v>500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>
        <v>500</v>
      </c>
      <c r="AA159" s="2">
        <f t="shared" si="9"/>
        <v>1000</v>
      </c>
    </row>
    <row r="160" spans="1:27" x14ac:dyDescent="0.25">
      <c r="A160" s="1"/>
      <c r="B160" s="1"/>
      <c r="C160" s="1"/>
      <c r="D160" s="1"/>
      <c r="E160" s="1"/>
      <c r="F160" s="1" t="s">
        <v>179</v>
      </c>
      <c r="G160" s="2">
        <v>457500</v>
      </c>
      <c r="H160" s="2"/>
      <c r="I160" s="2"/>
      <c r="J160" s="2"/>
      <c r="K160" s="2"/>
      <c r="L160" s="2"/>
      <c r="M160" s="2"/>
      <c r="N160" s="2"/>
      <c r="O160" s="2"/>
      <c r="P160" s="2">
        <v>2000</v>
      </c>
      <c r="Q160" s="2"/>
      <c r="R160" s="2"/>
      <c r="S160" s="2"/>
      <c r="T160" s="2">
        <v>2000</v>
      </c>
      <c r="U160" s="2"/>
      <c r="V160" s="2"/>
      <c r="W160" s="2"/>
      <c r="X160" s="2"/>
      <c r="Y160" s="2"/>
      <c r="Z160" s="2"/>
      <c r="AA160" s="2">
        <f t="shared" si="9"/>
        <v>461500</v>
      </c>
    </row>
    <row r="161" spans="1:27" x14ac:dyDescent="0.25">
      <c r="A161" s="1"/>
      <c r="B161" s="1"/>
      <c r="C161" s="1"/>
      <c r="D161" s="1"/>
      <c r="E161" s="1"/>
      <c r="F161" s="1" t="s">
        <v>180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>
        <v>11861</v>
      </c>
      <c r="AA161" s="2">
        <f t="shared" si="9"/>
        <v>11861</v>
      </c>
    </row>
    <row r="162" spans="1:27" x14ac:dyDescent="0.25">
      <c r="A162" s="1"/>
      <c r="B162" s="1"/>
      <c r="C162" s="1"/>
      <c r="D162" s="1"/>
      <c r="E162" s="1"/>
      <c r="F162" s="1" t="s">
        <v>181</v>
      </c>
      <c r="G162" s="2"/>
      <c r="H162" s="2"/>
      <c r="I162" s="2"/>
      <c r="J162" s="2"/>
      <c r="K162" s="2">
        <v>40000</v>
      </c>
      <c r="L162" s="2">
        <v>10000</v>
      </c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>
        <v>500000</v>
      </c>
      <c r="AA162" s="2">
        <f t="shared" si="9"/>
        <v>550000</v>
      </c>
    </row>
    <row r="163" spans="1:27" ht="15.75" thickBot="1" x14ac:dyDescent="0.3">
      <c r="A163" s="1"/>
      <c r="B163" s="1"/>
      <c r="C163" s="1"/>
      <c r="D163" s="1"/>
      <c r="E163" s="1"/>
      <c r="F163" s="1" t="s">
        <v>182</v>
      </c>
      <c r="G163" s="3"/>
      <c r="H163" s="3"/>
      <c r="I163" s="3"/>
      <c r="J163" s="2"/>
      <c r="K163" s="3"/>
      <c r="L163" s="3"/>
      <c r="M163" s="2"/>
      <c r="N163" s="2"/>
      <c r="O163" s="3"/>
      <c r="P163" s="3"/>
      <c r="Q163" s="3"/>
      <c r="R163" s="2"/>
      <c r="S163" s="3"/>
      <c r="T163" s="3"/>
      <c r="U163" s="3"/>
      <c r="V163" s="3"/>
      <c r="W163" s="2"/>
      <c r="X163" s="3"/>
      <c r="Y163" s="3">
        <v>250000</v>
      </c>
      <c r="Z163" s="3">
        <v>450000</v>
      </c>
      <c r="AA163" s="3">
        <f t="shared" si="9"/>
        <v>700000</v>
      </c>
    </row>
    <row r="164" spans="1:27" x14ac:dyDescent="0.25">
      <c r="A164" s="1"/>
      <c r="B164" s="1"/>
      <c r="C164" s="1"/>
      <c r="D164" s="1"/>
      <c r="E164" s="1" t="s">
        <v>183</v>
      </c>
      <c r="F164" s="1"/>
      <c r="G164" s="2">
        <f>ROUND(SUM(G155:G163),5)</f>
        <v>457500</v>
      </c>
      <c r="H164" s="2">
        <f>ROUND(SUM(H155:H163),5)</f>
        <v>18075</v>
      </c>
      <c r="I164" s="2">
        <f>ROUND(SUM(I155:I163),5)</f>
        <v>36440</v>
      </c>
      <c r="J164" s="2"/>
      <c r="K164" s="2">
        <f>ROUND(SUM(K155:K163),5)</f>
        <v>45500</v>
      </c>
      <c r="L164" s="2">
        <f>ROUND(SUM(L155:L163),5)</f>
        <v>12500</v>
      </c>
      <c r="M164" s="2"/>
      <c r="N164" s="2"/>
      <c r="O164" s="2">
        <f>ROUND(SUM(O155:O163),5)</f>
        <v>5572</v>
      </c>
      <c r="P164" s="2">
        <f>ROUND(SUM(P155:P163),5)</f>
        <v>2000</v>
      </c>
      <c r="Q164" s="2">
        <f>ROUND(SUM(Q155:Q163),5)</f>
        <v>500</v>
      </c>
      <c r="R164" s="2"/>
      <c r="S164" s="2">
        <f>ROUND(SUM(S155:S163),5)</f>
        <v>81000</v>
      </c>
      <c r="T164" s="2">
        <f>ROUND(SUM(T155:T163),5)</f>
        <v>2000</v>
      </c>
      <c r="U164" s="2">
        <f>ROUND(SUM(U155:U163),5)</f>
        <v>71600</v>
      </c>
      <c r="V164" s="2">
        <f>ROUND(SUM(V155:V163),5)</f>
        <v>2900</v>
      </c>
      <c r="W164" s="2"/>
      <c r="X164" s="2">
        <f>ROUND(SUM(X155:X163),5)</f>
        <v>68314</v>
      </c>
      <c r="Y164" s="2">
        <f>ROUND(SUM(Y155:Y163),5)</f>
        <v>268000</v>
      </c>
      <c r="Z164" s="2">
        <f>ROUND(SUM(Z155:Z163),5)</f>
        <v>972361</v>
      </c>
      <c r="AA164" s="2">
        <f t="shared" si="9"/>
        <v>2044262</v>
      </c>
    </row>
    <row r="165" spans="1:27" x14ac:dyDescent="0.25">
      <c r="A165" s="1"/>
      <c r="B165" s="1"/>
      <c r="C165" s="1"/>
      <c r="D165" s="1"/>
      <c r="E165" s="1" t="s">
        <v>184</v>
      </c>
      <c r="F165" s="1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x14ac:dyDescent="0.25">
      <c r="A166" s="1"/>
      <c r="B166" s="1"/>
      <c r="C166" s="1"/>
      <c r="D166" s="1"/>
      <c r="E166" s="1"/>
      <c r="F166" s="1" t="s">
        <v>185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>
        <v>80000</v>
      </c>
      <c r="T166" s="2"/>
      <c r="U166" s="2"/>
      <c r="V166" s="2"/>
      <c r="W166" s="2"/>
      <c r="X166" s="2">
        <v>46000</v>
      </c>
      <c r="Y166" s="2"/>
      <c r="Z166" s="2"/>
      <c r="AA166" s="2">
        <f t="shared" ref="AA166:AA172" si="10">ROUND(SUM(G166:Z166),5)</f>
        <v>126000</v>
      </c>
    </row>
    <row r="167" spans="1:27" x14ac:dyDescent="0.25">
      <c r="A167" s="1"/>
      <c r="B167" s="1"/>
      <c r="C167" s="1"/>
      <c r="D167" s="1"/>
      <c r="E167" s="1"/>
      <c r="F167" s="1" t="s">
        <v>186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>
        <v>46185</v>
      </c>
      <c r="T167" s="2"/>
      <c r="U167" s="2"/>
      <c r="V167" s="2"/>
      <c r="W167" s="2"/>
      <c r="X167" s="2">
        <v>10041</v>
      </c>
      <c r="Y167" s="2"/>
      <c r="Z167" s="2"/>
      <c r="AA167" s="2">
        <f t="shared" si="10"/>
        <v>56226</v>
      </c>
    </row>
    <row r="168" spans="1:27" x14ac:dyDescent="0.25">
      <c r="A168" s="1"/>
      <c r="B168" s="1"/>
      <c r="C168" s="1"/>
      <c r="D168" s="1"/>
      <c r="E168" s="1"/>
      <c r="F168" s="1" t="s">
        <v>187</v>
      </c>
      <c r="G168" s="2">
        <v>9720</v>
      </c>
      <c r="H168" s="2"/>
      <c r="I168" s="2">
        <v>14060</v>
      </c>
      <c r="J168" s="2"/>
      <c r="K168" s="2"/>
      <c r="L168" s="2"/>
      <c r="M168" s="2">
        <v>21560</v>
      </c>
      <c r="N168" s="2"/>
      <c r="O168" s="2"/>
      <c r="P168" s="2">
        <v>3788</v>
      </c>
      <c r="Q168" s="2"/>
      <c r="R168" s="2"/>
      <c r="S168" s="2">
        <v>18308</v>
      </c>
      <c r="T168" s="2"/>
      <c r="U168" s="2"/>
      <c r="V168" s="2"/>
      <c r="W168" s="2"/>
      <c r="X168" s="2"/>
      <c r="Y168" s="2">
        <v>5794</v>
      </c>
      <c r="Z168" s="2"/>
      <c r="AA168" s="2">
        <f t="shared" si="10"/>
        <v>73230</v>
      </c>
    </row>
    <row r="169" spans="1:27" ht="15.75" thickBot="1" x14ac:dyDescent="0.3">
      <c r="A169" s="1"/>
      <c r="B169" s="1"/>
      <c r="C169" s="1"/>
      <c r="D169" s="1"/>
      <c r="E169" s="1"/>
      <c r="F169" s="1" t="s">
        <v>188</v>
      </c>
      <c r="G169" s="4"/>
      <c r="H169" s="2"/>
      <c r="I169" s="4"/>
      <c r="J169" s="2"/>
      <c r="K169" s="2"/>
      <c r="L169" s="2"/>
      <c r="M169" s="4">
        <v>2989</v>
      </c>
      <c r="N169" s="2"/>
      <c r="O169" s="2"/>
      <c r="P169" s="4">
        <v>274</v>
      </c>
      <c r="Q169" s="2"/>
      <c r="R169" s="2"/>
      <c r="S169" s="4">
        <v>4193</v>
      </c>
      <c r="T169" s="2"/>
      <c r="U169" s="2"/>
      <c r="V169" s="2"/>
      <c r="W169" s="2"/>
      <c r="X169" s="4"/>
      <c r="Y169" s="4">
        <v>1874</v>
      </c>
      <c r="Z169" s="2"/>
      <c r="AA169" s="4">
        <f t="shared" si="10"/>
        <v>9330</v>
      </c>
    </row>
    <row r="170" spans="1:27" ht="15.75" thickBot="1" x14ac:dyDescent="0.3">
      <c r="A170" s="1"/>
      <c r="B170" s="1"/>
      <c r="C170" s="1"/>
      <c r="D170" s="1"/>
      <c r="E170" s="1" t="s">
        <v>189</v>
      </c>
      <c r="F170" s="1"/>
      <c r="G170" s="5">
        <f>ROUND(SUM(G165:G169),5)</f>
        <v>9720</v>
      </c>
      <c r="H170" s="4"/>
      <c r="I170" s="5">
        <f>ROUND(SUM(I165:I169),5)</f>
        <v>14060</v>
      </c>
      <c r="J170" s="4"/>
      <c r="K170" s="4"/>
      <c r="L170" s="4"/>
      <c r="M170" s="5">
        <f>ROUND(SUM(M165:M169),5)</f>
        <v>24549</v>
      </c>
      <c r="N170" s="2"/>
      <c r="O170" s="4"/>
      <c r="P170" s="5">
        <f>ROUND(SUM(P165:P169),5)</f>
        <v>4062</v>
      </c>
      <c r="Q170" s="4"/>
      <c r="R170" s="4"/>
      <c r="S170" s="5">
        <f>ROUND(SUM(S165:S169),5)</f>
        <v>148686</v>
      </c>
      <c r="T170" s="4"/>
      <c r="U170" s="4"/>
      <c r="V170" s="4"/>
      <c r="W170" s="4"/>
      <c r="X170" s="5">
        <f>ROUND(SUM(X165:X169),5)</f>
        <v>56041</v>
      </c>
      <c r="Y170" s="5">
        <f>ROUND(SUM(Y165:Y169),5)</f>
        <v>7668</v>
      </c>
      <c r="Z170" s="4"/>
      <c r="AA170" s="5">
        <f t="shared" si="10"/>
        <v>264786</v>
      </c>
    </row>
    <row r="171" spans="1:27" ht="15.75" thickBot="1" x14ac:dyDescent="0.3">
      <c r="A171" s="1"/>
      <c r="B171" s="1"/>
      <c r="C171" s="1"/>
      <c r="D171" s="1" t="s">
        <v>190</v>
      </c>
      <c r="E171" s="1"/>
      <c r="F171" s="1"/>
      <c r="G171" s="6">
        <f t="shared" ref="G171:M171" si="11">ROUND(G59+G75+G132+G151+G154+G164+G170,5)</f>
        <v>509220</v>
      </c>
      <c r="H171" s="6">
        <f t="shared" si="11"/>
        <v>44200</v>
      </c>
      <c r="I171" s="6">
        <f t="shared" si="11"/>
        <v>50500</v>
      </c>
      <c r="J171" s="6">
        <f t="shared" si="11"/>
        <v>2400</v>
      </c>
      <c r="K171" s="6">
        <f t="shared" si="11"/>
        <v>522614</v>
      </c>
      <c r="L171" s="6">
        <f t="shared" si="11"/>
        <v>321392</v>
      </c>
      <c r="M171" s="6">
        <f t="shared" si="11"/>
        <v>282563</v>
      </c>
      <c r="N171" s="3"/>
      <c r="O171" s="6">
        <f t="shared" ref="O171:Z171" si="12">ROUND(O59+O75+O132+O151+O154+O164+O170,5)</f>
        <v>88890</v>
      </c>
      <c r="P171" s="6">
        <f t="shared" si="12"/>
        <v>40101</v>
      </c>
      <c r="Q171" s="6">
        <f t="shared" si="12"/>
        <v>3000</v>
      </c>
      <c r="R171" s="6">
        <f t="shared" si="12"/>
        <v>41616</v>
      </c>
      <c r="S171" s="6">
        <f t="shared" si="12"/>
        <v>337041</v>
      </c>
      <c r="T171" s="6">
        <f t="shared" si="12"/>
        <v>12500</v>
      </c>
      <c r="U171" s="6">
        <f t="shared" si="12"/>
        <v>106680</v>
      </c>
      <c r="V171" s="6">
        <f t="shared" si="12"/>
        <v>125733</v>
      </c>
      <c r="W171" s="6">
        <f t="shared" si="12"/>
        <v>9000</v>
      </c>
      <c r="X171" s="6">
        <f t="shared" si="12"/>
        <v>322561</v>
      </c>
      <c r="Y171" s="6">
        <f t="shared" si="12"/>
        <v>346934</v>
      </c>
      <c r="Z171" s="6">
        <f t="shared" si="12"/>
        <v>1227276</v>
      </c>
      <c r="AA171" s="6">
        <f t="shared" si="10"/>
        <v>4394221</v>
      </c>
    </row>
    <row r="172" spans="1:27" x14ac:dyDescent="0.25">
      <c r="A172" s="1"/>
      <c r="B172" s="1" t="s">
        <v>191</v>
      </c>
      <c r="C172" s="1"/>
      <c r="D172" s="1"/>
      <c r="E172" s="1"/>
      <c r="F172" s="1"/>
      <c r="G172" s="2">
        <f t="shared" ref="G172:Z172" si="13">ROUND(G3+G58-G171,5)</f>
        <v>-56928</v>
      </c>
      <c r="H172" s="2">
        <f t="shared" si="13"/>
        <v>-41200</v>
      </c>
      <c r="I172" s="2">
        <f t="shared" si="13"/>
        <v>129500</v>
      </c>
      <c r="J172" s="2">
        <f t="shared" si="13"/>
        <v>-2400</v>
      </c>
      <c r="K172" s="2">
        <f t="shared" si="13"/>
        <v>-40464</v>
      </c>
      <c r="L172" s="2">
        <f t="shared" si="13"/>
        <v>152812</v>
      </c>
      <c r="M172" s="2">
        <f t="shared" si="13"/>
        <v>-243</v>
      </c>
      <c r="N172" s="2">
        <f t="shared" si="13"/>
        <v>300</v>
      </c>
      <c r="O172" s="2">
        <f t="shared" si="13"/>
        <v>-62640</v>
      </c>
      <c r="P172" s="2">
        <f t="shared" si="13"/>
        <v>-40101</v>
      </c>
      <c r="Q172" s="2">
        <f t="shared" si="13"/>
        <v>-3000</v>
      </c>
      <c r="R172" s="2">
        <f t="shared" si="13"/>
        <v>-41616</v>
      </c>
      <c r="S172" s="2">
        <f t="shared" si="13"/>
        <v>-85540</v>
      </c>
      <c r="T172" s="2">
        <f t="shared" si="13"/>
        <v>-12500</v>
      </c>
      <c r="U172" s="2">
        <f t="shared" si="13"/>
        <v>-55551</v>
      </c>
      <c r="V172" s="2">
        <f t="shared" si="13"/>
        <v>46367</v>
      </c>
      <c r="W172" s="2">
        <f t="shared" si="13"/>
        <v>-9000</v>
      </c>
      <c r="X172" s="2">
        <f t="shared" si="13"/>
        <v>-78736</v>
      </c>
      <c r="Y172" s="2">
        <f t="shared" si="13"/>
        <v>-259934</v>
      </c>
      <c r="Z172" s="2">
        <f t="shared" si="13"/>
        <v>-964776</v>
      </c>
      <c r="AA172" s="2">
        <f t="shared" si="10"/>
        <v>-1425650</v>
      </c>
    </row>
    <row r="173" spans="1:27" x14ac:dyDescent="0.25">
      <c r="A173" s="1"/>
      <c r="B173" s="1" t="s">
        <v>192</v>
      </c>
      <c r="C173" s="1"/>
      <c r="D173" s="1"/>
      <c r="E173" s="1"/>
      <c r="F173" s="1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x14ac:dyDescent="0.25">
      <c r="A174" s="1"/>
      <c r="B174" s="1"/>
      <c r="C174" s="1" t="s">
        <v>193</v>
      </c>
      <c r="D174" s="1"/>
      <c r="E174" s="1"/>
      <c r="F174" s="1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x14ac:dyDescent="0.25">
      <c r="A175" s="1"/>
      <c r="B175" s="1"/>
      <c r="C175" s="1"/>
      <c r="D175" s="1" t="s">
        <v>194</v>
      </c>
      <c r="E175" s="1"/>
      <c r="F175" s="1"/>
      <c r="G175" s="2"/>
      <c r="H175" s="2"/>
      <c r="I175" s="2"/>
      <c r="J175" s="2"/>
      <c r="K175" s="2">
        <v>40000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>
        <v>10000</v>
      </c>
      <c r="Y175" s="2"/>
      <c r="Z175" s="2">
        <v>950000</v>
      </c>
      <c r="AA175" s="2">
        <f>ROUND(SUM(G175:Z175),5)</f>
        <v>1000000</v>
      </c>
    </row>
    <row r="176" spans="1:27" x14ac:dyDescent="0.25">
      <c r="A176" s="1"/>
      <c r="B176" s="1"/>
      <c r="C176" s="1"/>
      <c r="D176" s="1" t="s">
        <v>195</v>
      </c>
      <c r="E176" s="1"/>
      <c r="F176" s="1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x14ac:dyDescent="0.25">
      <c r="A177" s="1"/>
      <c r="B177" s="1"/>
      <c r="C177" s="1"/>
      <c r="D177" s="1"/>
      <c r="E177" s="1" t="s">
        <v>196</v>
      </c>
      <c r="F177" s="1"/>
      <c r="G177" s="2">
        <v>64000</v>
      </c>
      <c r="H177" s="2">
        <v>41199</v>
      </c>
      <c r="I177" s="2"/>
      <c r="J177" s="2">
        <v>380</v>
      </c>
      <c r="K177" s="2"/>
      <c r="L177" s="2"/>
      <c r="M177" s="2">
        <v>15000</v>
      </c>
      <c r="N177" s="2">
        <v>20000</v>
      </c>
      <c r="O177" s="2">
        <v>62641</v>
      </c>
      <c r="P177" s="2">
        <v>40100</v>
      </c>
      <c r="Q177" s="2">
        <v>3000</v>
      </c>
      <c r="R177" s="2">
        <v>41616</v>
      </c>
      <c r="S177" s="2">
        <v>11700</v>
      </c>
      <c r="T177" s="2">
        <v>12500</v>
      </c>
      <c r="U177" s="2"/>
      <c r="V177" s="2"/>
      <c r="W177" s="2">
        <v>9000</v>
      </c>
      <c r="X177" s="2">
        <v>51155</v>
      </c>
      <c r="Y177" s="2"/>
      <c r="Z177" s="2">
        <v>65500</v>
      </c>
      <c r="AA177" s="2">
        <f>ROUND(SUM(G177:Z177),5)</f>
        <v>437791</v>
      </c>
    </row>
    <row r="178" spans="1:27" x14ac:dyDescent="0.25">
      <c r="A178" s="1"/>
      <c r="B178" s="1"/>
      <c r="C178" s="1"/>
      <c r="D178" s="1"/>
      <c r="E178" s="1" t="s">
        <v>197</v>
      </c>
      <c r="F178" s="1"/>
      <c r="G178" s="2"/>
      <c r="H178" s="2"/>
      <c r="I178" s="2"/>
      <c r="J178" s="2"/>
      <c r="K178" s="2"/>
      <c r="L178" s="2">
        <v>19000</v>
      </c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>
        <f>ROUND(SUM(G178:Z178),5)</f>
        <v>19000</v>
      </c>
    </row>
    <row r="179" spans="1:27" ht="15.75" thickBot="1" x14ac:dyDescent="0.3">
      <c r="A179" s="1"/>
      <c r="B179" s="1"/>
      <c r="C179" s="1"/>
      <c r="D179" s="1"/>
      <c r="E179" s="1" t="s">
        <v>198</v>
      </c>
      <c r="F179" s="1"/>
      <c r="G179" s="4"/>
      <c r="H179" s="4"/>
      <c r="I179" s="2"/>
      <c r="J179" s="4"/>
      <c r="K179" s="2"/>
      <c r="L179" s="4"/>
      <c r="M179" s="4"/>
      <c r="N179" s="4"/>
      <c r="O179" s="4"/>
      <c r="P179" s="4"/>
      <c r="Q179" s="4"/>
      <c r="R179" s="4"/>
      <c r="S179" s="4"/>
      <c r="T179" s="4"/>
      <c r="U179" s="2"/>
      <c r="V179" s="2"/>
      <c r="W179" s="4"/>
      <c r="X179" s="4"/>
      <c r="Y179" s="4">
        <v>250000</v>
      </c>
      <c r="Z179" s="4"/>
      <c r="AA179" s="4">
        <f>ROUND(SUM(G179:Z179),5)</f>
        <v>250000</v>
      </c>
    </row>
    <row r="180" spans="1:27" ht="15.75" thickBot="1" x14ac:dyDescent="0.3">
      <c r="A180" s="1"/>
      <c r="B180" s="1"/>
      <c r="C180" s="1"/>
      <c r="D180" s="1" t="s">
        <v>199</v>
      </c>
      <c r="E180" s="1"/>
      <c r="F180" s="1"/>
      <c r="G180" s="6">
        <f>ROUND(SUM(G176:G179),5)</f>
        <v>64000</v>
      </c>
      <c r="H180" s="6">
        <f>ROUND(SUM(H176:H179),5)</f>
        <v>41199</v>
      </c>
      <c r="I180" s="2"/>
      <c r="J180" s="6">
        <f>ROUND(SUM(J176:J179),5)</f>
        <v>380</v>
      </c>
      <c r="K180" s="3"/>
      <c r="L180" s="6">
        <f t="shared" ref="L180:T180" si="14">ROUND(SUM(L176:L179),5)</f>
        <v>19000</v>
      </c>
      <c r="M180" s="6">
        <f t="shared" si="14"/>
        <v>15000</v>
      </c>
      <c r="N180" s="6">
        <f t="shared" si="14"/>
        <v>20000</v>
      </c>
      <c r="O180" s="6">
        <f t="shared" si="14"/>
        <v>62641</v>
      </c>
      <c r="P180" s="6">
        <f t="shared" si="14"/>
        <v>40100</v>
      </c>
      <c r="Q180" s="6">
        <f t="shared" si="14"/>
        <v>3000</v>
      </c>
      <c r="R180" s="6">
        <f t="shared" si="14"/>
        <v>41616</v>
      </c>
      <c r="S180" s="6">
        <f t="shared" si="14"/>
        <v>11700</v>
      </c>
      <c r="T180" s="6">
        <f t="shared" si="14"/>
        <v>12500</v>
      </c>
      <c r="U180" s="2"/>
      <c r="V180" s="2"/>
      <c r="W180" s="6">
        <f>ROUND(SUM(W176:W179),5)</f>
        <v>9000</v>
      </c>
      <c r="X180" s="6">
        <f>ROUND(SUM(X176:X179),5)</f>
        <v>51155</v>
      </c>
      <c r="Y180" s="6">
        <f>ROUND(SUM(Y176:Y179),5)</f>
        <v>250000</v>
      </c>
      <c r="Z180" s="6">
        <f>ROUND(SUM(Z176:Z179),5)</f>
        <v>65500</v>
      </c>
      <c r="AA180" s="6">
        <f>ROUND(SUM(G180:Z180),5)</f>
        <v>706791</v>
      </c>
    </row>
    <row r="181" spans="1:27" x14ac:dyDescent="0.25">
      <c r="A181" s="1"/>
      <c r="B181" s="1"/>
      <c r="C181" s="1" t="s">
        <v>200</v>
      </c>
      <c r="D181" s="1"/>
      <c r="E181" s="1"/>
      <c r="F181" s="1"/>
      <c r="G181" s="2">
        <f>ROUND(SUM(G174:G175)+G180,5)</f>
        <v>64000</v>
      </c>
      <c r="H181" s="2">
        <f>ROUND(SUM(H174:H175)+H180,5)</f>
        <v>41199</v>
      </c>
      <c r="I181" s="2"/>
      <c r="J181" s="2">
        <f t="shared" ref="J181:T181" si="15">ROUND(SUM(J174:J175)+J180,5)</f>
        <v>380</v>
      </c>
      <c r="K181" s="2">
        <f t="shared" si="15"/>
        <v>40000</v>
      </c>
      <c r="L181" s="2">
        <f t="shared" si="15"/>
        <v>19000</v>
      </c>
      <c r="M181" s="2">
        <f t="shared" si="15"/>
        <v>15000</v>
      </c>
      <c r="N181" s="2">
        <f t="shared" si="15"/>
        <v>20000</v>
      </c>
      <c r="O181" s="2">
        <f t="shared" si="15"/>
        <v>62641</v>
      </c>
      <c r="P181" s="2">
        <f t="shared" si="15"/>
        <v>40100</v>
      </c>
      <c r="Q181" s="2">
        <f t="shared" si="15"/>
        <v>3000</v>
      </c>
      <c r="R181" s="2">
        <f t="shared" si="15"/>
        <v>41616</v>
      </c>
      <c r="S181" s="2">
        <f t="shared" si="15"/>
        <v>11700</v>
      </c>
      <c r="T181" s="2">
        <f t="shared" si="15"/>
        <v>12500</v>
      </c>
      <c r="U181" s="2"/>
      <c r="V181" s="2"/>
      <c r="W181" s="2">
        <f>ROUND(SUM(W174:W175)+W180,5)</f>
        <v>9000</v>
      </c>
      <c r="X181" s="2">
        <f>ROUND(SUM(X174:X175)+X180,5)</f>
        <v>61155</v>
      </c>
      <c r="Y181" s="2">
        <f>ROUND(SUM(Y174:Y175)+Y180,5)</f>
        <v>250000</v>
      </c>
      <c r="Z181" s="2">
        <f>ROUND(SUM(Z174:Z175)+Z180,5)</f>
        <v>1015500</v>
      </c>
      <c r="AA181" s="2">
        <f>ROUND(SUM(G181:Z181),5)</f>
        <v>1706791</v>
      </c>
    </row>
    <row r="182" spans="1:27" x14ac:dyDescent="0.25">
      <c r="A182" s="1"/>
      <c r="B182" s="1"/>
      <c r="C182" s="1" t="s">
        <v>201</v>
      </c>
      <c r="D182" s="1"/>
      <c r="E182" s="1"/>
      <c r="F182" s="1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x14ac:dyDescent="0.25">
      <c r="A183" s="1"/>
      <c r="B183" s="1"/>
      <c r="C183" s="1"/>
      <c r="D183" s="1" t="s">
        <v>202</v>
      </c>
      <c r="E183" s="1"/>
      <c r="F183" s="1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x14ac:dyDescent="0.25">
      <c r="A184" s="1"/>
      <c r="B184" s="1"/>
      <c r="C184" s="1"/>
      <c r="D184" s="1"/>
      <c r="E184" s="1" t="s">
        <v>203</v>
      </c>
      <c r="F184" s="1"/>
      <c r="G184" s="2"/>
      <c r="H184" s="2"/>
      <c r="I184" s="2">
        <v>129500</v>
      </c>
      <c r="J184" s="2"/>
      <c r="K184" s="2"/>
      <c r="L184" s="2">
        <v>308291</v>
      </c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>
        <f t="shared" ref="AA184:AA189" si="16">ROUND(SUM(G184:Z184),5)</f>
        <v>437791</v>
      </c>
    </row>
    <row r="185" spans="1:27" ht="15.75" thickBot="1" x14ac:dyDescent="0.3">
      <c r="A185" s="1"/>
      <c r="B185" s="1"/>
      <c r="C185" s="1"/>
      <c r="D185" s="1"/>
      <c r="E185" s="1" t="s">
        <v>204</v>
      </c>
      <c r="F185" s="1"/>
      <c r="G185" s="2"/>
      <c r="H185" s="2"/>
      <c r="I185" s="4"/>
      <c r="J185" s="2"/>
      <c r="K185" s="2"/>
      <c r="L185" s="4"/>
      <c r="M185" s="4">
        <v>19000</v>
      </c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4">
        <f t="shared" si="16"/>
        <v>19000</v>
      </c>
    </row>
    <row r="186" spans="1:27" ht="15.75" thickBot="1" x14ac:dyDescent="0.3">
      <c r="A186" s="1"/>
      <c r="B186" s="1"/>
      <c r="C186" s="1"/>
      <c r="D186" s="1" t="s">
        <v>205</v>
      </c>
      <c r="E186" s="1"/>
      <c r="F186" s="1"/>
      <c r="G186" s="2"/>
      <c r="H186" s="2"/>
      <c r="I186" s="5">
        <f>ROUND(SUM(I183:I185),5)</f>
        <v>129500</v>
      </c>
      <c r="J186" s="2"/>
      <c r="K186" s="2"/>
      <c r="L186" s="5">
        <f>ROUND(SUM(L183:L185),5)</f>
        <v>308291</v>
      </c>
      <c r="M186" s="5">
        <f>ROUND(SUM(M183:M185),5)</f>
        <v>19000</v>
      </c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5">
        <f t="shared" si="16"/>
        <v>456791</v>
      </c>
    </row>
    <row r="187" spans="1:27" ht="15.75" thickBot="1" x14ac:dyDescent="0.3">
      <c r="A187" s="1"/>
      <c r="B187" s="1"/>
      <c r="C187" s="1" t="s">
        <v>206</v>
      </c>
      <c r="D187" s="1"/>
      <c r="E187" s="1"/>
      <c r="F187" s="1"/>
      <c r="G187" s="4"/>
      <c r="H187" s="4"/>
      <c r="I187" s="5">
        <f>ROUND(I182+I186,5)</f>
        <v>129500</v>
      </c>
      <c r="J187" s="4"/>
      <c r="K187" s="4"/>
      <c r="L187" s="5">
        <f>ROUND(L182+L186,5)</f>
        <v>308291</v>
      </c>
      <c r="M187" s="5">
        <f>ROUND(M182+M186,5)</f>
        <v>19000</v>
      </c>
      <c r="N187" s="4"/>
      <c r="O187" s="4"/>
      <c r="P187" s="4"/>
      <c r="Q187" s="4"/>
      <c r="R187" s="4"/>
      <c r="S187" s="4"/>
      <c r="T187" s="4"/>
      <c r="U187" s="2"/>
      <c r="V187" s="2"/>
      <c r="W187" s="4"/>
      <c r="X187" s="4"/>
      <c r="Y187" s="4"/>
      <c r="Z187" s="4"/>
      <c r="AA187" s="5">
        <f t="shared" si="16"/>
        <v>456791</v>
      </c>
    </row>
    <row r="188" spans="1:27" ht="15.75" thickBot="1" x14ac:dyDescent="0.3">
      <c r="A188" s="1"/>
      <c r="B188" s="1" t="s">
        <v>207</v>
      </c>
      <c r="C188" s="1"/>
      <c r="D188" s="1"/>
      <c r="E188" s="1"/>
      <c r="F188" s="1"/>
      <c r="G188" s="5">
        <f t="shared" ref="G188:T188" si="17">ROUND(G173+G181-G187,5)</f>
        <v>64000</v>
      </c>
      <c r="H188" s="5">
        <f t="shared" si="17"/>
        <v>41199</v>
      </c>
      <c r="I188" s="5">
        <f t="shared" si="17"/>
        <v>-129500</v>
      </c>
      <c r="J188" s="5">
        <f t="shared" si="17"/>
        <v>380</v>
      </c>
      <c r="K188" s="5">
        <f t="shared" si="17"/>
        <v>40000</v>
      </c>
      <c r="L188" s="5">
        <f t="shared" si="17"/>
        <v>-289291</v>
      </c>
      <c r="M188" s="5">
        <f t="shared" si="17"/>
        <v>-4000</v>
      </c>
      <c r="N188" s="5">
        <f t="shared" si="17"/>
        <v>20000</v>
      </c>
      <c r="O188" s="5">
        <f t="shared" si="17"/>
        <v>62641</v>
      </c>
      <c r="P188" s="5">
        <f t="shared" si="17"/>
        <v>40100</v>
      </c>
      <c r="Q188" s="5">
        <f t="shared" si="17"/>
        <v>3000</v>
      </c>
      <c r="R188" s="5">
        <f t="shared" si="17"/>
        <v>41616</v>
      </c>
      <c r="S188" s="5">
        <f t="shared" si="17"/>
        <v>11700</v>
      </c>
      <c r="T188" s="5">
        <f t="shared" si="17"/>
        <v>12500</v>
      </c>
      <c r="U188" s="4"/>
      <c r="V188" s="4"/>
      <c r="W188" s="5">
        <f>ROUND(W173+W181-W187,5)</f>
        <v>9000</v>
      </c>
      <c r="X188" s="5">
        <f>ROUND(X173+X181-X187,5)</f>
        <v>61155</v>
      </c>
      <c r="Y188" s="5">
        <f>ROUND(Y173+Y181-Y187,5)</f>
        <v>250000</v>
      </c>
      <c r="Z188" s="5">
        <f>ROUND(Z173+Z181-Z187,5)</f>
        <v>1015500</v>
      </c>
      <c r="AA188" s="5">
        <f t="shared" si="16"/>
        <v>1250000</v>
      </c>
    </row>
    <row r="189" spans="1:27" s="8" customFormat="1" ht="13.5" thickBot="1" x14ac:dyDescent="0.25">
      <c r="A189" s="1" t="s">
        <v>208</v>
      </c>
      <c r="B189" s="1"/>
      <c r="C189" s="1"/>
      <c r="D189" s="1"/>
      <c r="E189" s="1"/>
      <c r="F189" s="1"/>
      <c r="G189" s="7">
        <f t="shared" ref="G189:Z189" si="18">ROUND(G172+G188,5)</f>
        <v>7072</v>
      </c>
      <c r="H189" s="7">
        <f t="shared" si="18"/>
        <v>-1</v>
      </c>
      <c r="I189" s="7">
        <f t="shared" si="18"/>
        <v>0</v>
      </c>
      <c r="J189" s="7">
        <f t="shared" si="18"/>
        <v>-2020</v>
      </c>
      <c r="K189" s="7">
        <f t="shared" si="18"/>
        <v>-464</v>
      </c>
      <c r="L189" s="7">
        <f t="shared" si="18"/>
        <v>-136479</v>
      </c>
      <c r="M189" s="7">
        <f t="shared" si="18"/>
        <v>-4243</v>
      </c>
      <c r="N189" s="7">
        <f t="shared" si="18"/>
        <v>20300</v>
      </c>
      <c r="O189" s="7">
        <f t="shared" si="18"/>
        <v>1</v>
      </c>
      <c r="P189" s="7">
        <f t="shared" si="18"/>
        <v>-1</v>
      </c>
      <c r="Q189" s="7">
        <f t="shared" si="18"/>
        <v>0</v>
      </c>
      <c r="R189" s="7">
        <f t="shared" si="18"/>
        <v>0</v>
      </c>
      <c r="S189" s="7">
        <f t="shared" si="18"/>
        <v>-73840</v>
      </c>
      <c r="T189" s="7">
        <f t="shared" si="18"/>
        <v>0</v>
      </c>
      <c r="U189" s="7">
        <f t="shared" si="18"/>
        <v>-55551</v>
      </c>
      <c r="V189" s="7">
        <f t="shared" si="18"/>
        <v>46367</v>
      </c>
      <c r="W189" s="7">
        <f t="shared" si="18"/>
        <v>0</v>
      </c>
      <c r="X189" s="7">
        <f t="shared" si="18"/>
        <v>-17581</v>
      </c>
      <c r="Y189" s="7">
        <f t="shared" si="18"/>
        <v>-9934</v>
      </c>
      <c r="Z189" s="7">
        <f t="shared" si="18"/>
        <v>50724</v>
      </c>
      <c r="AA189" s="7">
        <f t="shared" si="16"/>
        <v>-175650</v>
      </c>
    </row>
    <row r="190" spans="1:27" ht="15.75" thickTop="1" x14ac:dyDescent="0.25"/>
  </sheetData>
  <sheetProtection algorithmName="SHA-512" hashValue="VhM8fJSEWvjPDusq3OS+hIh/+zvYY52MRnYdJnsIcKx/1ss0PFIqYuKAbeKVXmfTQU04aBX6gGlnYL2bpza4hQ==" saltValue="kD+w0yZWm5OmTk7hNCZCRg==" spinCount="100000" sheet="1" objects="1" scenarios="1"/>
  <pageMargins left="0.7" right="0.7" top="0.75" bottom="0.75" header="0.1" footer="0.3"/>
  <pageSetup orientation="portrait" verticalDpi="0" r:id="rId1"/>
  <headerFooter>
    <oddHeader>&amp;L&amp;"Arial,Bold"&amp;8 4:13 PM
&amp;"Arial,Bold"&amp;10 12/05/18
&amp;"Arial,Bold"&amp;8 Cash Basis&amp;C&amp;"Arial,Bold"&amp;12 City of Alma
&amp;"Arial,Bold"&amp;14 Profit &amp;&amp; Loss Budget Overview
&amp;"Arial,Bold"&amp;10 October 2018 through September 2019</oddHeader>
    <oddFooter>&amp;R&amp;"Arial,Bold"&amp;10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Treasurer</dc:creator>
  <cp:lastModifiedBy>City Administrator</cp:lastModifiedBy>
  <dcterms:created xsi:type="dcterms:W3CDTF">2018-12-05T22:13:51Z</dcterms:created>
  <dcterms:modified xsi:type="dcterms:W3CDTF">2018-12-05T22:32:01Z</dcterms:modified>
</cp:coreProperties>
</file>